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5300" windowHeight="847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<sst xmlns="http://schemas.openxmlformats.org/spreadsheetml/2006/main" count="1088" uniqueCount="798">
  <si>
    <t>ПЕРЕЛІК</t>
  </si>
  <si>
    <t>Назва</t>
  </si>
  <si>
    <t>Необхідна кількість</t>
  </si>
  <si>
    <t>Орієнтована сума</t>
  </si>
  <si>
    <t>№</t>
  </si>
  <si>
    <t>МНН або загально-прийнята назва діючої речовини</t>
  </si>
  <si>
    <t>Код АТС згідно наказу №400</t>
  </si>
  <si>
    <t>МНН</t>
  </si>
  <si>
    <t>Код АТС</t>
  </si>
  <si>
    <t>Торговельна назва</t>
  </si>
  <si>
    <t>Лікарська форма, упаковка</t>
  </si>
  <si>
    <t>Кількість упаковок</t>
  </si>
  <si>
    <t>В грн.</t>
  </si>
  <si>
    <t>L-лізину есцинат</t>
  </si>
  <si>
    <t>C05CX03 C01ЕВ10</t>
  </si>
  <si>
    <t>Lysine</t>
  </si>
  <si>
    <t>C05CX03</t>
  </si>
  <si>
    <t xml:space="preserve">L-ЛІЗИНУ ЕСЦИНАТ® </t>
  </si>
  <si>
    <t>Розчин для ін'єкцій 0,1% по 5 мл в ампулах № 10</t>
  </si>
  <si>
    <t>Аденозинтрифосфат натрій</t>
  </si>
  <si>
    <t>C01EB10</t>
  </si>
  <si>
    <t xml:space="preserve">Adenosintriphosphoric acid*  </t>
  </si>
  <si>
    <t>НАТРІЮ АДЕНОЗИНТРИФОСФАТ</t>
  </si>
  <si>
    <t>Розчин для ін'єкцій 1% по 1 мл в ампулах № 10</t>
  </si>
  <si>
    <t xml:space="preserve">Альбумін </t>
  </si>
  <si>
    <t>B05AA; А16АХ10</t>
  </si>
  <si>
    <t xml:space="preserve"> Albumin</t>
  </si>
  <si>
    <t>B05AA01</t>
  </si>
  <si>
    <t>АЛЬБУМІНУ РОЗЧИН 10%</t>
  </si>
  <si>
    <t>Розчин для ін'єкцій 10% по 100 мл у пляшках</t>
  </si>
  <si>
    <t>Амброксол</t>
  </si>
  <si>
    <t>R05CB06</t>
  </si>
  <si>
    <t>Ambroxol</t>
  </si>
  <si>
    <t>МУКОЛВАН</t>
  </si>
  <si>
    <t>Розчин для ін'єкцій 0,75% по 2 мл в ампулах № 5</t>
  </si>
  <si>
    <t>Амоній</t>
  </si>
  <si>
    <t>R07AB12</t>
  </si>
  <si>
    <t>Ammonia*</t>
  </si>
  <si>
    <t>R07AX</t>
  </si>
  <si>
    <t>АМІАКУ РОЗЧИН</t>
  </si>
  <si>
    <t>Розчин 10% по 40 мл у флаконах</t>
  </si>
  <si>
    <t>Амікацин</t>
  </si>
  <si>
    <t>J01GB06</t>
  </si>
  <si>
    <t>Amikacin</t>
  </si>
  <si>
    <t xml:space="preserve">АМІКАЦИНУ СУЛЬФАТ </t>
  </si>
  <si>
    <t xml:space="preserve">Порошок для ін'єкцій по 0,5 г у флаконах № 1 </t>
  </si>
  <si>
    <t>R03DA05</t>
  </si>
  <si>
    <t>ЕУФІЛІН-ДАРНИЦЯ</t>
  </si>
  <si>
    <t xml:space="preserve">Розчин для ін'єкцій 2% по 5 мл в ампулах № 10; </t>
  </si>
  <si>
    <t xml:space="preserve">Ампіцилін </t>
  </si>
  <si>
    <t>J01CA; J01CR01</t>
  </si>
  <si>
    <t>Ampicillin</t>
  </si>
  <si>
    <t>J01CA01</t>
  </si>
  <si>
    <t xml:space="preserve">АМПІЦИЛІН </t>
  </si>
  <si>
    <t>Порошок для приготування розчину для ін`єкцій по 1.0 г у флаконах № 10</t>
  </si>
  <si>
    <t>Comb drug*</t>
  </si>
  <si>
    <t>J01CR01</t>
  </si>
  <si>
    <t xml:space="preserve">АМПІСУЛЬБІН®-КМП </t>
  </si>
  <si>
    <t xml:space="preserve">Порошок для приготування розчину для ін'єкцій по 1,5 г у флаконах, </t>
  </si>
  <si>
    <t>Апротінін</t>
  </si>
  <si>
    <t>B02AB01</t>
  </si>
  <si>
    <t>Aprotinin</t>
  </si>
  <si>
    <t>АПРОКАЛ</t>
  </si>
  <si>
    <t>Розчин для ін'єкцій по 2 мл  у флаконах № 10</t>
  </si>
  <si>
    <t>ГОРДОКС</t>
  </si>
  <si>
    <t>Розчин для ін`єкцій 10 мл  в ампулах № 25</t>
  </si>
  <si>
    <t>Атропін</t>
  </si>
  <si>
    <t>A03BA01; S01FA01</t>
  </si>
  <si>
    <t>Atropine</t>
  </si>
  <si>
    <t>S01FA01</t>
  </si>
  <si>
    <t>АТРОПІНУ СУЛЬФАТ</t>
  </si>
  <si>
    <t>Краплі очні 1% по 5 мл у флаконах</t>
  </si>
  <si>
    <t xml:space="preserve">Бендазол </t>
  </si>
  <si>
    <t>C04AX31</t>
  </si>
  <si>
    <t>Bendazol</t>
  </si>
  <si>
    <t>ДИБАЗОЛ-ДАРНИЦЯ</t>
  </si>
  <si>
    <t>Розчин для ін'єкцій 1% по 5 мл в ампулах № 10</t>
  </si>
  <si>
    <t xml:space="preserve">Бензатин бензилпеніцилін </t>
  </si>
  <si>
    <t>J01CE08; J01CE30</t>
  </si>
  <si>
    <t>Benzatine benzylpenicillin</t>
  </si>
  <si>
    <t>J01CE30</t>
  </si>
  <si>
    <t xml:space="preserve">БІЦИЛІН®-3 КМП </t>
  </si>
  <si>
    <t>Порошок для приготування суспензії для ін'єкцій по 600000 ОД у флаконах</t>
  </si>
  <si>
    <t xml:space="preserve">БІЦИЛІН®-5 КМП </t>
  </si>
  <si>
    <t>Порошок для приготування суспензії для ін'єкцій по 1500000 ОД у флаконах</t>
  </si>
  <si>
    <t>Бензилпеніцилін</t>
  </si>
  <si>
    <t>J01CE01</t>
  </si>
  <si>
    <t>Benzylpenicillin</t>
  </si>
  <si>
    <t>БЕНЗИЛПЕНІЦИЛІНУ НАТРІЄВА СІЛЬ</t>
  </si>
  <si>
    <t>Порошок для приготування розчину для ін'єкцій по 1000000 ОД у флаконах № 1</t>
  </si>
  <si>
    <t>Ванкоміцин</t>
  </si>
  <si>
    <t>J01XA01</t>
  </si>
  <si>
    <t>Vancomycin</t>
  </si>
  <si>
    <t>ВАНКОМІЦИН</t>
  </si>
  <si>
    <t>Порошок ліофілізований для приготування розчину по 500 мг у флаконах</t>
  </si>
  <si>
    <t>Верапаміл</t>
  </si>
  <si>
    <t>C08DA01</t>
  </si>
  <si>
    <t>Verapamil</t>
  </si>
  <si>
    <t>ВЕРАПАМІЛУ ГІДРОХЛОРИ</t>
  </si>
  <si>
    <t>Розчин для ін'єкцій 0.25% по 2 мл в ампулах № 10</t>
  </si>
  <si>
    <t>N06BX18</t>
  </si>
  <si>
    <t>ВІНПОЦЕТИН</t>
  </si>
  <si>
    <t>Розчин для ін'єкцій 0,5% по 2 мл в ампулах  № 10</t>
  </si>
  <si>
    <t>N07XX10</t>
  </si>
  <si>
    <t>Гентаміцин</t>
  </si>
  <si>
    <t>D06AX07; D06С; J01GB03</t>
  </si>
  <si>
    <t>Gentamicin</t>
  </si>
  <si>
    <t>J01GB03</t>
  </si>
  <si>
    <t>ГЕНТАМІЦИНУ СУЛЬФАТ</t>
  </si>
  <si>
    <t>Розчин для ін'єкцій 4% по 2 мл в ампулах № 10</t>
  </si>
  <si>
    <t>Гепарин</t>
  </si>
  <si>
    <t>B01AB01; C05BA; C05AA01</t>
  </si>
  <si>
    <t>Heparin sodium</t>
  </si>
  <si>
    <t>B01AB01</t>
  </si>
  <si>
    <t>ГЕПАРИН</t>
  </si>
  <si>
    <t xml:space="preserve">Розчин для ін'єкцій по 5 мл  у флаконах </t>
  </si>
  <si>
    <t>Гліцерил тринітрат</t>
  </si>
  <si>
    <t>C01DA02</t>
  </si>
  <si>
    <t>Nitroglycerol</t>
  </si>
  <si>
    <t>ПЕРЛІНГАНІТ®</t>
  </si>
  <si>
    <t>Розчин для інфузій 0,1% по 10 мл в ампулах № 10</t>
  </si>
  <si>
    <t>Дексаметазон</t>
  </si>
  <si>
    <t>S01BA01; S01СA01; S02СA06; H02AB02</t>
  </si>
  <si>
    <t>Dexamethasone</t>
  </si>
  <si>
    <t>H02AB02</t>
  </si>
  <si>
    <t>ДЕКСАМЕТАЗОН</t>
  </si>
  <si>
    <t>Розчин для ін'єкцій 0.4% по 1 мл в ампулах № 5</t>
  </si>
  <si>
    <t>Декстран</t>
  </si>
  <si>
    <t>B05AA05</t>
  </si>
  <si>
    <t>Dextran</t>
  </si>
  <si>
    <t>РЕОПОЛІГЛЮКІН</t>
  </si>
  <si>
    <t>Розчин для інфузій по 200 мл,  у пляшках</t>
  </si>
  <si>
    <t>Депротеїнизований гемодереват з крові телят</t>
  </si>
  <si>
    <t>D03AX50; A16AX10; S01XA21</t>
  </si>
  <si>
    <t>---</t>
  </si>
  <si>
    <t>A16AX10</t>
  </si>
  <si>
    <t xml:space="preserve">АКТОВЕГІН </t>
  </si>
  <si>
    <t xml:space="preserve">Розчин для ін'єкцій, 40 мг/мл по 2 мл  в ампулах № 25; </t>
  </si>
  <si>
    <t>Десмопресин</t>
  </si>
  <si>
    <t>H01BA02</t>
  </si>
  <si>
    <t>Desmopressin</t>
  </si>
  <si>
    <t>АДІУПРЕСИН</t>
  </si>
  <si>
    <t>Краплі назальні по 2,5 мл  у флаконах № 1</t>
  </si>
  <si>
    <t>Дифенгідрамін</t>
  </si>
  <si>
    <t>R06AA02</t>
  </si>
  <si>
    <t>Diphenhydramine</t>
  </si>
  <si>
    <t>ДИМЕДРОЛ</t>
  </si>
  <si>
    <t>Діамантовий зелений</t>
  </si>
  <si>
    <t>D08AX09</t>
  </si>
  <si>
    <t>Viride nitens*</t>
  </si>
  <si>
    <t>D08AX08</t>
  </si>
  <si>
    <t>БРИЛЬЯНТОВИЙ ЗЕЛЕНИЙ</t>
  </si>
  <si>
    <t>Розчин для зовнішнього застосування, спиртовий 1 % по 20 мл у флаконах-крапельницях</t>
  </si>
  <si>
    <t>J01XX10</t>
  </si>
  <si>
    <t>ДІОКСИДИН</t>
  </si>
  <si>
    <t>Розчин для ін'єкцій 1% по 10 мл в ампулах № 10</t>
  </si>
  <si>
    <t>Допамін</t>
  </si>
  <si>
    <t>C01CA04</t>
  </si>
  <si>
    <t>Dopamine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</si>
  <si>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</si>
  <si>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</si>
  <si>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 xml:space="preserve">Дротаверин </t>
  </si>
  <si>
    <t>A03AD</t>
  </si>
  <si>
    <t>Drotaverine</t>
  </si>
  <si>
    <t>A03AD02</t>
  </si>
  <si>
    <t xml:space="preserve">НОХШАВЕРИН </t>
  </si>
  <si>
    <t>Розчин для ін'єкцій 2% по 2 мл в ампулах № 5</t>
  </si>
  <si>
    <t>Електроліти для внутрішнього введення</t>
  </si>
  <si>
    <t>805ХА</t>
  </si>
  <si>
    <t>Magnesium sulfate</t>
  </si>
  <si>
    <t>B05XA05</t>
  </si>
  <si>
    <t>МАГНІЮ СУЛЬФАТ</t>
  </si>
  <si>
    <t>Розчин для ін’єкцій 25% по 5 мл, в ампулах №10</t>
  </si>
  <si>
    <t>Calcium chloride</t>
  </si>
  <si>
    <t>B05XA07</t>
  </si>
  <si>
    <t>КАЛЬЦІЮ ХЛОРИД</t>
  </si>
  <si>
    <t>Розчин для ін’єкцій 10% по 5 мл, в ампулах №10</t>
  </si>
  <si>
    <t>B05XA31</t>
  </si>
  <si>
    <t>РЕОСОРБІЛАКТ ®</t>
  </si>
  <si>
    <t>Розчин для інфузій по 200 мл</t>
  </si>
  <si>
    <t>СОРБІЛАКТ ®</t>
  </si>
  <si>
    <t>Епінефрин</t>
  </si>
  <si>
    <t>С01СА24</t>
  </si>
  <si>
    <t>Epinephrine</t>
  </si>
  <si>
    <t>АДРЕНАЛІНУ ГІДРОТАРТРАТ</t>
  </si>
  <si>
    <t>Розчин для ін’єкцій, 0,18%  по 1 мл, в ампулах №10</t>
  </si>
  <si>
    <t>Ессенціальні фосфоліпіди</t>
  </si>
  <si>
    <t>А05ВА50</t>
  </si>
  <si>
    <t>ЕССЕНЦІАЛЄ®Н</t>
  </si>
  <si>
    <t>Розчин для внутрішньовенних ін’єкцій по 5 мл в ампулах №5</t>
  </si>
  <si>
    <t>ЕССЕНЦІАЛЄ® ФОРТЕ Н</t>
  </si>
  <si>
    <t>Капсули №30</t>
  </si>
  <si>
    <t>Етамзилат</t>
  </si>
  <si>
    <t>B02BX01</t>
  </si>
  <si>
    <t>Etamsylate</t>
  </si>
  <si>
    <t>ЕТАМЗИЛАТ</t>
  </si>
  <si>
    <t>Розчин для ін’єкцій 12,5%  по 2 мл, в ампулах №10</t>
  </si>
  <si>
    <t>N05CB02</t>
  </si>
  <si>
    <t>ВАЛОКАРДИН®</t>
  </si>
  <si>
    <t>Краплі для перорального застосування по 50 мл у флаконах-крапельницях №1</t>
  </si>
  <si>
    <t>КОРВАЛОЛ®</t>
  </si>
  <si>
    <t>Краплі для перорального застосування по 25 мл  у флаконах</t>
  </si>
  <si>
    <t>Іміпенем у комбінації з циластиніном</t>
  </si>
  <si>
    <t>J01DH51</t>
  </si>
  <si>
    <r>
      <t>ТІЄНАМ</t>
    </r>
    <r>
      <rPr>
        <sz val="10"/>
        <rFont val="Symbol"/>
        <family val="1"/>
      </rPr>
      <t>â</t>
    </r>
  </si>
  <si>
    <t>Порошок для приготування розчину для внутрішньовенних інфузій у флаконах №5</t>
  </si>
  <si>
    <t>N07AA</t>
  </si>
  <si>
    <t>НЕЙРОМІДИН®</t>
  </si>
  <si>
    <t>Розчин для ін’єкцій 1,5% по 1 мл в ампулах №10</t>
  </si>
  <si>
    <t>Інозин</t>
  </si>
  <si>
    <t>С01ЕВ14</t>
  </si>
  <si>
    <t>Inosine</t>
  </si>
  <si>
    <t>РИБОКСИН-ФАРМАК®</t>
  </si>
  <si>
    <t>Розчин для ін’єкцій 2% по 10 мл в ампулах №10</t>
  </si>
  <si>
    <t>Інсуліни та їх аналоги</t>
  </si>
  <si>
    <t>А10А</t>
  </si>
  <si>
    <t>Insulin</t>
  </si>
  <si>
    <t>А10АЕ01</t>
  </si>
  <si>
    <t>ЛАНТУС®</t>
  </si>
  <si>
    <t>Розчин для ін’єкцій по 3 мл  у картриджах №5</t>
  </si>
  <si>
    <t>А10АС01</t>
  </si>
  <si>
    <t>ПРОТАФАН® НМ ПЕНФІЛ®</t>
  </si>
  <si>
    <t>Суспензія для ін’єкцій по 3 мл у картриджах №5</t>
  </si>
  <si>
    <t>Йод, включаючи комбінації з диметилсульфоксидом та гліцерином</t>
  </si>
  <si>
    <t>D08AG03</t>
  </si>
  <si>
    <t>D08AG53</t>
  </si>
  <si>
    <t>Iodine</t>
  </si>
  <si>
    <t>ЙОД</t>
  </si>
  <si>
    <t>Розчин для зовнішнього застосування, спиртовий 5% по  20 мл у флаконах</t>
  </si>
  <si>
    <t>Калію аспарагінат та магнію аспаргінат</t>
  </si>
  <si>
    <t>А1220С55</t>
  </si>
  <si>
    <t>Potassium and magnesium aspartate*</t>
  </si>
  <si>
    <t>A12CC55</t>
  </si>
  <si>
    <t>АСПАРКАМ</t>
  </si>
  <si>
    <t>Таблетки №50 у контурних чарункових упаковках</t>
  </si>
  <si>
    <t>А12СС55</t>
  </si>
  <si>
    <t>Розчин для ін’єкцій по 10 мл в ампулах №10</t>
  </si>
  <si>
    <t>Кальцію глюконат</t>
  </si>
  <si>
    <t xml:space="preserve">   А12АА03</t>
  </si>
  <si>
    <t>Calcium gluconate</t>
  </si>
  <si>
    <t xml:space="preserve">     A12AA03</t>
  </si>
  <si>
    <t>КАЛЬЦІЮ  ГЛЮКО-НАТ</t>
  </si>
  <si>
    <t>Розчин для ін’єкцій 10% по 5 мл в ампулах N10</t>
  </si>
  <si>
    <t>Кетамін</t>
  </si>
  <si>
    <t xml:space="preserve">  N01AX03</t>
  </si>
  <si>
    <t>Ketamine</t>
  </si>
  <si>
    <t xml:space="preserve">    N01AX03</t>
  </si>
  <si>
    <t>КАЛІПСОЛ</t>
  </si>
  <si>
    <t>Розчин для ін’єкцій по 10 мл у</t>
  </si>
  <si>
    <t>флаконах N5</t>
  </si>
  <si>
    <t>Кеторолак</t>
  </si>
  <si>
    <t xml:space="preserve">  M01AB15</t>
  </si>
  <si>
    <t>Ketorolac</t>
  </si>
  <si>
    <t xml:space="preserve">    М01АВ15</t>
  </si>
  <si>
    <t>КЕТОЛОНГ-ДАРНИ-ЦЯ</t>
  </si>
  <si>
    <t>Розчин для ін’єкцій 3% по 1 мл</t>
  </si>
  <si>
    <t>в ампулах N10</t>
  </si>
  <si>
    <t>Кислота аскорбінова</t>
  </si>
  <si>
    <t xml:space="preserve">  A11G;</t>
  </si>
  <si>
    <t xml:space="preserve">  C05CA51</t>
  </si>
  <si>
    <t>Ascorbic acid</t>
  </si>
  <si>
    <t xml:space="preserve">   A11GA01</t>
  </si>
  <si>
    <t>АСКОРБІНОВА</t>
  </si>
  <si>
    <t>КИСЛОТА</t>
  </si>
  <si>
    <t>Розчин для ін’єкцій 10% по 2 мл в ампулах N10</t>
  </si>
  <si>
    <t>Кислота ацетилсаліцилова</t>
  </si>
  <si>
    <t xml:space="preserve">  B01AC06;</t>
  </si>
  <si>
    <t xml:space="preserve">  N02BA;</t>
  </si>
  <si>
    <t xml:space="preserve">  N02BA51</t>
  </si>
  <si>
    <t xml:space="preserve"> Acetylsalicylic acid</t>
  </si>
  <si>
    <t xml:space="preserve">   B01AC06</t>
  </si>
  <si>
    <t>АСПЕКАРД</t>
  </si>
  <si>
    <t>Таблетки по 0.1 г N100 у кон-</t>
  </si>
  <si>
    <t>тейнерах полімерних</t>
  </si>
  <si>
    <t>Клемастин</t>
  </si>
  <si>
    <t xml:space="preserve"> R06AA04</t>
  </si>
  <si>
    <t>Clemastine</t>
  </si>
  <si>
    <t>ТАВЕГІЛ</t>
  </si>
  <si>
    <t xml:space="preserve"> Розчин для ін’єкцій по 2 мл в ампулах N5</t>
  </si>
  <si>
    <t>Корглікон</t>
  </si>
  <si>
    <t xml:space="preserve"> C01AXO4</t>
  </si>
  <si>
    <t>C01AXO4</t>
  </si>
  <si>
    <t>КОРГЛІКОН</t>
  </si>
  <si>
    <t>Розчин для ін’єкцій 0.06% по</t>
  </si>
  <si>
    <t>1 мл в ампулах N 10</t>
  </si>
  <si>
    <t>Лактобактерії в комбінаціях</t>
  </si>
  <si>
    <t xml:space="preserve"> А07FA51</t>
  </si>
  <si>
    <t>A07FA05</t>
  </si>
  <si>
    <t>ХІЛАК ФОРТЕ</t>
  </si>
  <si>
    <t>Краплі по 100 мл у</t>
  </si>
  <si>
    <t>Флаконах N1</t>
  </si>
  <si>
    <t>A07FA51</t>
  </si>
  <si>
    <t>ЛАКТОВІТ ФОРТЕ</t>
  </si>
  <si>
    <t>Капсули N30</t>
  </si>
  <si>
    <t>ЛІНЕКС</t>
  </si>
  <si>
    <t>Капсули у блістері N16</t>
  </si>
  <si>
    <t>Левофлоксацин</t>
  </si>
  <si>
    <t>J01MA12</t>
  </si>
  <si>
    <t>Levofloxacin</t>
  </si>
  <si>
    <t>ЛЕВОФЛОКС ІНФУЗІЯ</t>
  </si>
  <si>
    <t>Розчин для інфузій по 100 мл у флаконах N 1</t>
  </si>
  <si>
    <t>Лідокаїн</t>
  </si>
  <si>
    <t>С01ВВ01; С05AD01; C05AD; N01BB02; N01BB52; D04AB01; D03AX50</t>
  </si>
  <si>
    <t>Lidocaine</t>
  </si>
  <si>
    <t>N01BB02</t>
  </si>
  <si>
    <t>ЛІДОКАЇНУ ГІДРОХЛОРИД</t>
  </si>
  <si>
    <t>Розчин для ін'єкцій 2 % по 2 мл в ампулах № 10</t>
  </si>
  <si>
    <t>Лінкоміцин</t>
  </si>
  <si>
    <t>J01FF02</t>
  </si>
  <si>
    <t>Lincomycin</t>
  </si>
  <si>
    <t>ЛІНКОМІЦИН -ДАРНИЦЯ</t>
  </si>
  <si>
    <t>Розчин для ін'єкцій 30 % по 2 мл в ампулах № 10</t>
  </si>
  <si>
    <t>Манітол</t>
  </si>
  <si>
    <t>B05BC01</t>
  </si>
  <si>
    <t>Mannitol</t>
  </si>
  <si>
    <t>МАНІТОЛ РОЗЧИН 20%</t>
  </si>
  <si>
    <t>Розчин для інфузій 20% по 200 мл у флаконах № 1</t>
  </si>
  <si>
    <t>R06AX15</t>
  </si>
  <si>
    <t>ДІАЗОЛІН®</t>
  </si>
  <si>
    <t>Таблетки по 0,1 г № 10</t>
  </si>
  <si>
    <t>Менадіол</t>
  </si>
  <si>
    <t>B02BA</t>
  </si>
  <si>
    <t>Menadione</t>
  </si>
  <si>
    <t>B02BA02</t>
  </si>
  <si>
    <t>ВІКАСОЛ</t>
  </si>
  <si>
    <t>Розчин для ін'єкцій 1% по 1 мл  в ампулах № 10</t>
  </si>
  <si>
    <t>Метамізол натрію</t>
  </si>
  <si>
    <t>N02BB02; N02BB52; N02BB72; A03DA02</t>
  </si>
  <si>
    <t>Metamizole sodium</t>
  </si>
  <si>
    <t>N02BB02</t>
  </si>
  <si>
    <t>АНАЛЬГІН</t>
  </si>
  <si>
    <t>Розчин для ін'єкцій 50% по 2 мл в ампулах № 10</t>
  </si>
  <si>
    <t>Метоклопрамід</t>
  </si>
  <si>
    <t>A03FA01</t>
  </si>
  <si>
    <t>Metoclopramide</t>
  </si>
  <si>
    <t>МЕТОКЛОПРАМІД-ДАРНИЦЯ</t>
  </si>
  <si>
    <t>Розчин для ін'єкцій 0.5% по 2 мл в ампулах  № 10</t>
  </si>
  <si>
    <t xml:space="preserve">Метронідазол </t>
  </si>
  <si>
    <t>P01AB01; J01XD01; G01AF01; G01XD01</t>
  </si>
  <si>
    <t>Metronidazole</t>
  </si>
  <si>
    <t>J01XD01</t>
  </si>
  <si>
    <t>МЕТРОНІДАЗОЛ</t>
  </si>
  <si>
    <t xml:space="preserve">Розчин для інфузій 0.5% по 100 мл </t>
  </si>
  <si>
    <t>Нікетамід</t>
  </si>
  <si>
    <t>R07AB02</t>
  </si>
  <si>
    <t>Nikethamide</t>
  </si>
  <si>
    <t>КОРДІАМІН</t>
  </si>
  <si>
    <t>Розчин для ін'єкцій 25% по 2 мл в ампулах  № 10</t>
  </si>
  <si>
    <t>Ністатин</t>
  </si>
  <si>
    <t>G01AA01; A07AA02</t>
  </si>
  <si>
    <t>Nystatin</t>
  </si>
  <si>
    <t>A07AA02</t>
  </si>
  <si>
    <t>НІСТАТИН</t>
  </si>
  <si>
    <t xml:space="preserve">Таблетки, вкриті оболонкою, по 500 000 ОД  № 10х2 </t>
  </si>
  <si>
    <t>Нітроксолін</t>
  </si>
  <si>
    <t>Nitroxoline</t>
  </si>
  <si>
    <t>J01XX07</t>
  </si>
  <si>
    <t>НІТРОКСОЛІН</t>
  </si>
  <si>
    <t xml:space="preserve">Таблетки, вкриті оболонкою, по 0.05 г № 10 </t>
  </si>
  <si>
    <t>Нітрофурантоїн</t>
  </si>
  <si>
    <t>J01XE01</t>
  </si>
  <si>
    <t>Nitrofurantoin</t>
  </si>
  <si>
    <t>ФУРАДОНІН</t>
  </si>
  <si>
    <t>Таблетки по 0.05 г № 10;</t>
  </si>
  <si>
    <t>Норфлоксацин</t>
  </si>
  <si>
    <t>J01MA06</t>
  </si>
  <si>
    <t>Norfloxacin</t>
  </si>
  <si>
    <t xml:space="preserve">НОРФЛОКСАЦИН </t>
  </si>
  <si>
    <t xml:space="preserve">Капсули по 400 мг № 10 </t>
  </si>
  <si>
    <t>J01MA01</t>
  </si>
  <si>
    <t xml:space="preserve">ОФЛОКСАЦИН </t>
  </si>
  <si>
    <t xml:space="preserve">Розчин для інфузій по 100 мл  у флаконах </t>
  </si>
  <si>
    <t>Папаверин</t>
  </si>
  <si>
    <t>А03АD01</t>
  </si>
  <si>
    <t>Papaverine</t>
  </si>
  <si>
    <t>ПАПАВЕРИНУ ГІДРОХЛОРИД</t>
  </si>
  <si>
    <t>Розчин для ін’єкцій 2% по 2 мл в ампулах №10</t>
  </si>
  <si>
    <t>Пентоксифілін</t>
  </si>
  <si>
    <t>C04AD03</t>
  </si>
  <si>
    <t>Pentoxifylline</t>
  </si>
  <si>
    <t>ПЕНТОКСИФІЛІН-ДАРНИЦЯ</t>
  </si>
  <si>
    <t>Таблетки по 200 мг №20 у контурних чарункових упаковках</t>
  </si>
  <si>
    <t>Розчин для ін’єкцій 2% по 5 мл в ампулах  №10</t>
  </si>
  <si>
    <t>Пероксид водню</t>
  </si>
  <si>
    <t>D08AX01</t>
  </si>
  <si>
    <t>Hydrogen peroxide</t>
  </si>
  <si>
    <t>ПЕРЕКИС ВОДНЮ</t>
  </si>
  <si>
    <t>Розчин для зовнішнього застосування  3% по 40 мл у флаконах</t>
  </si>
  <si>
    <t>Піперкуранію бромід</t>
  </si>
  <si>
    <t>M03AC06</t>
  </si>
  <si>
    <t>Pipercuranium</t>
  </si>
  <si>
    <t>АРДУАН</t>
  </si>
  <si>
    <t>Порошок ліофілізований для ін’єкцій по 4 мг у флаконах №25 з розчинником по 2 мл в ампулах №25</t>
  </si>
  <si>
    <t>Пірацетам</t>
  </si>
  <si>
    <t>N06BX03</t>
  </si>
  <si>
    <t>Piracetam</t>
  </si>
  <si>
    <t>ПІРАЦЕТАМ</t>
  </si>
  <si>
    <t>Розчин для ін’єкцій 20% по 5 мл в ампулах №10</t>
  </si>
  <si>
    <t>Піридоксин</t>
  </si>
  <si>
    <t>A11HA02</t>
  </si>
  <si>
    <t>Pyridoxine</t>
  </si>
  <si>
    <t>ПІРИДОКСИНУ ГІДРОХЛОРИД</t>
  </si>
  <si>
    <t>Розчин для ін’єкцій 5% по 1 мл в ампулах  №10</t>
  </si>
  <si>
    <t>Препарати крохмалю</t>
  </si>
  <si>
    <t>B05AA07</t>
  </si>
  <si>
    <t>Hetastach</t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</si>
  <si>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10%</t>
    </r>
  </si>
  <si>
    <t>Розчин для інфузій 10%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</si>
  <si>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500 мл</t>
    </r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</si>
  <si>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6%</t>
    </r>
  </si>
  <si>
    <t>Розчин для інфузій 6%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</si>
  <si>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250 мл</t>
    </r>
  </si>
  <si>
    <t>Прокаїн</t>
  </si>
  <si>
    <t>N01BA02</t>
  </si>
  <si>
    <t>Procaine</t>
  </si>
  <si>
    <t>НОВОКАЇН</t>
  </si>
  <si>
    <t>Розчин для ін’єкцій 0,5%  по 5 мл №10</t>
  </si>
  <si>
    <t>НОВОКАЇН 0,5%</t>
  </si>
  <si>
    <t>Розчин для ін’єкцій 0,5% по 200 мл</t>
  </si>
  <si>
    <t>Прометазин</t>
  </si>
  <si>
    <t>R06AD02</t>
  </si>
  <si>
    <t>Promethazine</t>
  </si>
  <si>
    <t>ПІПОЛФЕН</t>
  </si>
  <si>
    <t>Розчин для ін’єкцій по 2 мл в ампулах №10</t>
  </si>
  <si>
    <t>Радіо фармацевтичні препарати та контрастні засоби</t>
  </si>
  <si>
    <t>V08, V09,V10</t>
  </si>
  <si>
    <t>Amidotrizoate sadium*</t>
  </si>
  <si>
    <t>V08AA01</t>
  </si>
  <si>
    <r>
      <t>ТРІОМБРАСТ</t>
    </r>
    <r>
      <rPr>
        <vertAlign val="superscript"/>
        <sz val="10"/>
        <rFont val="Times New Roman"/>
        <family val="1"/>
      </rPr>
      <t>R</t>
    </r>
  </si>
  <si>
    <t>Розчин для ін’єкцій 60% по 20 мл в ампулах №5</t>
  </si>
  <si>
    <t>Ранітидин</t>
  </si>
  <si>
    <t>A02BA02</t>
  </si>
  <si>
    <t>Ranitidine</t>
  </si>
  <si>
    <t>РАНІТИДИН</t>
  </si>
  <si>
    <t>Розчин для ін’єкцій  по 2 мл в ампулах №10</t>
  </si>
  <si>
    <t>Таблетки вкриті оболонкою, по 150 мг №20</t>
  </si>
  <si>
    <t>Розчин ментолу в ментиловому ефірі ізовалеріанової кислоти</t>
  </si>
  <si>
    <t>C01EX</t>
  </si>
  <si>
    <t>Vilidol*</t>
  </si>
  <si>
    <t>ВАЛІДОЛ-ДАРНИЦЯ</t>
  </si>
  <si>
    <t>Таблетки по 0,06 г №10 у контурних чарункових упаковках</t>
  </si>
  <si>
    <t>B05B</t>
  </si>
  <si>
    <t>Dextrose*</t>
  </si>
  <si>
    <t>B05BA03</t>
  </si>
  <si>
    <t>ГЛЮКОЗА</t>
  </si>
  <si>
    <t>Розчин для ін’єкцій 40% по 10 мл в ампулах №10</t>
  </si>
  <si>
    <t>Розчин для корекції електролітного балансу</t>
  </si>
  <si>
    <t>B05BB01</t>
  </si>
  <si>
    <t>РІНГЕРА РОЗЧИН</t>
  </si>
  <si>
    <t>Розчин для інфузій по 400 мл</t>
  </si>
  <si>
    <t>Sodium chloride</t>
  </si>
  <si>
    <t>B05XA03</t>
  </si>
  <si>
    <t>НАТРІЮ ХЛОРИД</t>
  </si>
  <si>
    <t>Розчин для інфузій 0,9%  - 400,0</t>
  </si>
  <si>
    <t>Розчин для ін’єкцій ізотонічний 0,9% по 5 мл в ампулах №10</t>
  </si>
  <si>
    <t>Розчин для інфузій 0,9% по 200 мл</t>
  </si>
  <si>
    <t>Сульфацетамід</t>
  </si>
  <si>
    <t>S01AB04</t>
  </si>
  <si>
    <t>Sulfacetamide</t>
  </si>
  <si>
    <t>СУЛЬФАЦИЛ НАТРІЮ</t>
  </si>
  <si>
    <t>Краплі очні 20% по 10 мл у флаконах</t>
  </si>
  <si>
    <t>Сульфокамфокаїн</t>
  </si>
  <si>
    <t>C01EB02</t>
  </si>
  <si>
    <t>Sulfocamphocain*</t>
  </si>
  <si>
    <t>СУЛЬФОКАМФОКАЇН-ДАРНИЦЯ</t>
  </si>
  <si>
    <t>Розчин для ін'єкцій 10% по 2 мл в ампулах № 10</t>
  </si>
  <si>
    <t>Тетрациклін</t>
  </si>
  <si>
    <t>Tetracyclin</t>
  </si>
  <si>
    <t>S01AA09</t>
  </si>
  <si>
    <t>ТЕТРАЦИКЛІНОВА МАЗЬ ОЧНА</t>
  </si>
  <si>
    <t>Мазь очна 1% по 10 г у тубах</t>
  </si>
  <si>
    <t>Тизанідин</t>
  </si>
  <si>
    <t>M03BX02</t>
  </si>
  <si>
    <t>Tizanidine</t>
  </si>
  <si>
    <t>СИРДАЛУД®</t>
  </si>
  <si>
    <t>Таблетки по 4 мг № 30</t>
  </si>
  <si>
    <t>Тіамін</t>
  </si>
  <si>
    <t>A11DA01; A11D</t>
  </si>
  <si>
    <t>Thiamine</t>
  </si>
  <si>
    <t>A11DA01</t>
  </si>
  <si>
    <t>ТІАМІНУ ХЛОРИД</t>
  </si>
  <si>
    <t>Розчин для ін'єкцій 5% по 1 мл в ампулах № 10</t>
  </si>
  <si>
    <t>Тіопентал натрію</t>
  </si>
  <si>
    <t>N01AF03</t>
  </si>
  <si>
    <t>Thiopental sodium</t>
  </si>
  <si>
    <t>ТІОПЕНТАЛ-КМП</t>
  </si>
  <si>
    <t>Порошок ліофілізований для приготування розчину для ін'єкцій по 1 г у флаконах</t>
  </si>
  <si>
    <t>Тіотриозолін</t>
  </si>
  <si>
    <t>A05ВА50; S01XA21</t>
  </si>
  <si>
    <t>Thiotriazolin*</t>
  </si>
  <si>
    <t>A05BA50</t>
  </si>
  <si>
    <t>ТІОТРИАЗОЛІН</t>
  </si>
  <si>
    <t>Розчин для ін'єкцій 2,5% по 2 мл в ампулах № 10</t>
  </si>
  <si>
    <t>Толперизон</t>
  </si>
  <si>
    <t>M03BX04</t>
  </si>
  <si>
    <t>Tolperisone</t>
  </si>
  <si>
    <t>M03BX</t>
  </si>
  <si>
    <t>МІДОКАЛМ</t>
  </si>
  <si>
    <t>Розчин для ін'єкцій по 1 мл в ампулах № 5</t>
  </si>
  <si>
    <t>Фамотидин</t>
  </si>
  <si>
    <t>A02BA03</t>
  </si>
  <si>
    <t>Famotidine</t>
  </si>
  <si>
    <t>КВАМАТЕЛ</t>
  </si>
  <si>
    <t>Порошок ліофілізований для ін'єкцій по 20 мг у флаконах № 5 у комплекті з розчинником по 5 мл в ампулах № 5</t>
  </si>
  <si>
    <t>Флуконазол</t>
  </si>
  <si>
    <t>J02AC01</t>
  </si>
  <si>
    <t>Fluconazole</t>
  </si>
  <si>
    <t>ФЛУКОНАЗОЛ</t>
  </si>
  <si>
    <t>Капсули по 100 мг № 10</t>
  </si>
  <si>
    <t>Розчин для інфузій 0,2%  по 100 мл у пляшках</t>
  </si>
  <si>
    <t>Порошок для приготування розчину для ін'єкцій по 1 г у флаконах № 1</t>
  </si>
  <si>
    <t>Фраміцетин, граміцидин тадексаметазон в комбінації</t>
  </si>
  <si>
    <t>S03CA01</t>
  </si>
  <si>
    <t>СОФРАДЕКС®</t>
  </si>
  <si>
    <t>Краплі очні/вушні по 5 мл у флаконах № 1</t>
  </si>
  <si>
    <t>Фуразолідон</t>
  </si>
  <si>
    <t>G01AX06</t>
  </si>
  <si>
    <t>Furazolidone</t>
  </si>
  <si>
    <t>ФУРАЗОЛІДОН</t>
  </si>
  <si>
    <t>Таблетки по 0.05 г № 20</t>
  </si>
  <si>
    <t>Фуросемід</t>
  </si>
  <si>
    <t>C03CA01</t>
  </si>
  <si>
    <t>Furosemide</t>
  </si>
  <si>
    <t>ФУРОСЕМІД</t>
  </si>
  <si>
    <t>Таблетки по 40 мг № 10</t>
  </si>
  <si>
    <t>Розчин для ін'єкцій 1% по 2 мл в ампулах № 10</t>
  </si>
  <si>
    <t>S01AA01</t>
  </si>
  <si>
    <t>ЛЕВОМІЦЕТИН</t>
  </si>
  <si>
    <t>Краплі очні 0.25% по 10 мл у флаконах</t>
  </si>
  <si>
    <t>Хлорпромазин</t>
  </si>
  <si>
    <t>N05AA01</t>
  </si>
  <si>
    <t>Chlorpromazine</t>
  </si>
  <si>
    <t>АМІНАЗИН</t>
  </si>
  <si>
    <t>Церебролізин</t>
  </si>
  <si>
    <t>ЦЕРЕБРОЛІЗИН®</t>
  </si>
  <si>
    <t>Розчин для ін'єкцій</t>
  </si>
  <si>
    <t>Порошок для приготування розчину для ін'єкцій по 1,0 г</t>
  </si>
  <si>
    <t>Цефотаксим</t>
  </si>
  <si>
    <t>J01DA10</t>
  </si>
  <si>
    <t>ЦЕФОТАКСИМ-КМП</t>
  </si>
  <si>
    <t>Цефтазидим</t>
  </si>
  <si>
    <t>J01DA11</t>
  </si>
  <si>
    <t>Cefotaxime</t>
  </si>
  <si>
    <t>ЦЕФТАЗИДИМ</t>
  </si>
  <si>
    <t>Порошок для приготування розчину для ін`єкцій по 1 г у флаконах</t>
  </si>
  <si>
    <t>Цефтриаксон</t>
  </si>
  <si>
    <t>J01D</t>
  </si>
  <si>
    <t>Ceftazidime</t>
  </si>
  <si>
    <t>J01DA13</t>
  </si>
  <si>
    <t>ЦЕФТРІАКСОН</t>
  </si>
  <si>
    <t>Ципрофлоксацин</t>
  </si>
  <si>
    <t>J01MA02; S03AA07</t>
  </si>
  <si>
    <t>Ciprofloxacin</t>
  </si>
  <si>
    <t>J01MA02</t>
  </si>
  <si>
    <t>ЦИПРОФЛОКСАЦИН</t>
  </si>
  <si>
    <t>Розчин для інфузій 0.2% по 100 мл у пляшках</t>
  </si>
  <si>
    <t>Ціанокобаламін</t>
  </si>
  <si>
    <t>B03BA01</t>
  </si>
  <si>
    <t>Cyanocobalamin</t>
  </si>
  <si>
    <t>ЦІАНОКОБАЛАМІН</t>
  </si>
  <si>
    <t>Розчин для ін'єкцій 0.05% по 1 мл в ампулах № 10</t>
  </si>
  <si>
    <t>Кокарбоксилази г/х з розчинником</t>
  </si>
  <si>
    <t>0,05 в ампулах №10</t>
  </si>
  <si>
    <r>
      <t xml:space="preserve"> </t>
    </r>
    <r>
      <rPr>
        <sz val="10"/>
        <rFont val="Times New Roman"/>
        <family val="1"/>
      </rPr>
      <t>по 1 мл в ампулах № 10;</t>
    </r>
  </si>
  <si>
    <r>
      <t> </t>
    </r>
    <r>
      <rPr>
        <sz val="10"/>
        <rFont val="Times New Roman"/>
        <family val="1"/>
      </rPr>
      <t>по 5 мл в ампулах № 5</t>
    </r>
  </si>
  <si>
    <t>Ціна за од. в грн.</t>
  </si>
  <si>
    <t>Гексобендину дигідрохлорид у комбінації з етоміваном та етофіліном</t>
  </si>
  <si>
    <t>Н07ХХ10</t>
  </si>
  <si>
    <t>Цитофлавін</t>
  </si>
  <si>
    <t>Розчин для ін"єкцій по 10 мл в ампулах № 10</t>
  </si>
  <si>
    <t>N06ВХ20</t>
  </si>
  <si>
    <t>Кортексін</t>
  </si>
  <si>
    <t>Порошок для ін'єкцій 10 мг № 10</t>
  </si>
  <si>
    <t>Розчин для ін’єкцій 0.06% по 1 мл в ампулах N 10</t>
  </si>
  <si>
    <t>Розчин для ін"єкцій по 10 мл в ампулах № 10 в упаковках</t>
  </si>
  <si>
    <t>Порошок для ін'єкцій по 10 мг в флаконах № 10 в упаковках</t>
  </si>
  <si>
    <t>МЕТОКЛОПРАМІД</t>
  </si>
  <si>
    <t>Розчин для інфузій 6% по 500 мл</t>
  </si>
  <si>
    <t>АСКОРБІНОВА КИСЛОТА</t>
  </si>
  <si>
    <t>Суксаметоній</t>
  </si>
  <si>
    <t>Розчин для ін"єкцій  2%-5,0 № 10</t>
  </si>
  <si>
    <t xml:space="preserve"> 0,1%-1,0 № 10 амп. </t>
  </si>
  <si>
    <t>Розчин д/ін"єкцій 0,05%-1,0 в ампулах № 10</t>
  </si>
  <si>
    <t>Строфантин</t>
  </si>
  <si>
    <t>Розчин для ін'єкцій 0,025% по 1 мл в ампулах № 10</t>
  </si>
  <si>
    <t>Розчин для зовнішнього застосування, спиртовий 5% по  100 мл у флаконах</t>
  </si>
  <si>
    <t>Платифіліну гідротартрат</t>
  </si>
  <si>
    <t>Розчин для ін’єкцій 0,2% - 1 мл  №10 амп</t>
  </si>
  <si>
    <t>Нітрогліцерин</t>
  </si>
  <si>
    <t>Розчин для ін’єкцій 1,0% - 2 мл  №10 амп</t>
  </si>
  <si>
    <t>Порошок для приготування розчину для ін’єкцій 2 млн Од, фл. №10</t>
  </si>
  <si>
    <t>Преднізолон</t>
  </si>
  <si>
    <t>Prednisolonе</t>
  </si>
  <si>
    <t>Натрію гідрокарбонат</t>
  </si>
  <si>
    <t>ВО5ХА02.</t>
  </si>
  <si>
    <t>Natrii hydrocarbonas</t>
  </si>
  <si>
    <t>Налоксон</t>
  </si>
  <si>
    <t>Naloxone</t>
  </si>
  <si>
    <t>Розчин для ін’єкцій 0,4% - 1 мл л  №10 амп</t>
  </si>
  <si>
    <t>V03AB15.</t>
  </si>
  <si>
    <t>A03AX12</t>
  </si>
  <si>
    <t>Platyphylline</t>
  </si>
  <si>
    <t xml:space="preserve"> J01X B01</t>
  </si>
  <si>
    <t xml:space="preserve">COLISTINUM </t>
  </si>
  <si>
    <t>H02AB06</t>
  </si>
  <si>
    <t>Neostigmine</t>
  </si>
  <si>
    <t>N07AA01</t>
  </si>
  <si>
    <t>C01AC01</t>
  </si>
  <si>
    <t>Strophantin</t>
  </si>
  <si>
    <t>CORTEXINUM</t>
  </si>
  <si>
    <t>N06B X20</t>
  </si>
  <si>
    <t>Торгівельна назва або еквівалент</t>
  </si>
  <si>
    <t>Альбумін донорський</t>
  </si>
  <si>
    <t>Амікацину сульфат</t>
  </si>
  <si>
    <t>ЕУФІЛІН</t>
  </si>
  <si>
    <t>Тheophylline</t>
  </si>
  <si>
    <t>R03D A04</t>
  </si>
  <si>
    <t>Комбінація сульбактаму натрія та ампіциліну натрія</t>
  </si>
  <si>
    <t>АМПІСУЛЬБІН</t>
  </si>
  <si>
    <t>Теофілін</t>
  </si>
  <si>
    <t>Атропіну сульфат</t>
  </si>
  <si>
    <t>Верапамілу гідрохлорид</t>
  </si>
  <si>
    <t>ДОФАМІН</t>
  </si>
  <si>
    <t>Діоксидін</t>
  </si>
  <si>
    <t>Dioxydine</t>
  </si>
  <si>
    <t xml:space="preserve">РЕОСОРБІЛАКТ </t>
  </si>
  <si>
    <t>REOSORBILACT</t>
  </si>
  <si>
    <t>Сорбітал, натрію лактат, навтрію хлорид, кальцію хлорид, калію хлорид, магнію хлорид</t>
  </si>
  <si>
    <t>Mono</t>
  </si>
  <si>
    <t>Гідроксиетил крохмалю 6%</t>
  </si>
  <si>
    <t>Натрію хлорид, калію хлорид, кальцію хлорид дигідрат</t>
  </si>
  <si>
    <t>Натрію хлорид</t>
  </si>
  <si>
    <t>СУЛЬФОКАМФОКАЇН</t>
  </si>
  <si>
    <t>ТІОПЕНТАЛ</t>
  </si>
  <si>
    <t>Кислота янтарна, нікотинамід, інозин, рибофлавін-мононуклеатид</t>
  </si>
  <si>
    <t>Кортексин</t>
  </si>
  <si>
    <t>Неостигміну метилсульфат</t>
  </si>
  <si>
    <t>Suxamethonium</t>
  </si>
  <si>
    <t>M03AB01</t>
  </si>
  <si>
    <t>Налоксону гідрохлорид</t>
  </si>
  <si>
    <t>Колістиметат натрійю</t>
  </si>
  <si>
    <t xml:space="preserve">Преднізолон </t>
  </si>
  <si>
    <t>Розчин для інфузій по 200 мл у пляшках</t>
  </si>
  <si>
    <t>№ лоту</t>
  </si>
  <si>
    <t>Код АТХ</t>
  </si>
  <si>
    <t>ціна МОЗ</t>
  </si>
  <si>
    <t>Ціна з ПДВ,грн</t>
  </si>
  <si>
    <t>Сума ПДВ,грн</t>
  </si>
  <si>
    <t>ПДВ,грн (7%)</t>
  </si>
  <si>
    <t>Ціна МОЗ+10%</t>
  </si>
  <si>
    <t xml:space="preserve">МАНІТ </t>
  </si>
  <si>
    <t>Розчин для інфузій 15% по 200 мл</t>
  </si>
  <si>
    <t xml:space="preserve">порошок для приготування розчину для ін'єкцій по 1 г у флаконах, </t>
  </si>
  <si>
    <t>НАЛБУФІН</t>
  </si>
  <si>
    <t xml:space="preserve">Розчин для ін'єкцій 10мг в мл по 1,0 мл в ампулах      № 10; </t>
  </si>
  <si>
    <t>ДИКЛОФЕНАК</t>
  </si>
  <si>
    <t>Розчин для інєкций 25мг/мл  по 3,0 мл № 10 амп</t>
  </si>
  <si>
    <t>НАТРІЮ ТІОСУЛЬФАТ</t>
  </si>
  <si>
    <t>Розчин для інєкций 300мг/мл  по 5,0 мл № 10 амп</t>
  </si>
  <si>
    <t>Інсулін людський</t>
  </si>
  <si>
    <t xml:space="preserve">ФАРМАСУЛІН Н </t>
  </si>
  <si>
    <t>Транексамова кислота</t>
  </si>
  <si>
    <t>ГЕМАКСАМ</t>
  </si>
  <si>
    <t>Розчин для інєкцій 50мг/мл в амп по 5,0 мл №10</t>
  </si>
  <si>
    <t>КАЛІЮ ХЛОРИД</t>
  </si>
  <si>
    <t xml:space="preserve"> </t>
  </si>
  <si>
    <t xml:space="preserve">Розчин для інфузій 4% по 100 мл </t>
  </si>
  <si>
    <t>Суспензія  100 МО/мл. По 3,0 мл у картріджі №5</t>
  </si>
  <si>
    <t>ГіперХАЕС</t>
  </si>
  <si>
    <t>ОМЕПРОЗОЛ</t>
  </si>
  <si>
    <t>Ліофілізіат для розчину для інєкцій 40мг у флаконі</t>
  </si>
  <si>
    <t>Розчин для інєкцій по 5,0 мл у флаконах</t>
  </si>
  <si>
    <t>Еноксапарин</t>
  </si>
  <si>
    <t>ФЛЕНОКС</t>
  </si>
  <si>
    <t>Розчин для інєкцій 0,4 мл №10 шпрю</t>
  </si>
  <si>
    <t>Розчин для інєкцій 1% по 1,0 мл в амп №10</t>
  </si>
  <si>
    <t>Магнію сульфат</t>
  </si>
  <si>
    <t>Розчин для інєкцій 25% по 10мл №10 амп</t>
  </si>
  <si>
    <t>Розчин для інфузій 250 мл в контейнірах</t>
  </si>
  <si>
    <t>Калію аспаргінат та магнію аспаргінат</t>
  </si>
  <si>
    <t>Розчин для інєкцій по 10 мл в амп №10</t>
  </si>
  <si>
    <t xml:space="preserve">Лідокаїн </t>
  </si>
  <si>
    <t>Розчин для інєкцій 2% по 2 мл в амп №10</t>
  </si>
  <si>
    <t>ГЕКОДЕЗ</t>
  </si>
  <si>
    <t>Розчин для інфузій 6% по 200 мл</t>
  </si>
  <si>
    <t>Порошок ліофілізований для приготування розчину для ін'єкцій по 0,5 г у флаконах</t>
  </si>
  <si>
    <t>ЦЕФОТАКСИМ</t>
  </si>
  <si>
    <t>Цефтріаксон</t>
  </si>
  <si>
    <t>ЦЕФТРИАКСОН</t>
  </si>
  <si>
    <t>Гадопентова кислота</t>
  </si>
  <si>
    <t>ТОМОВІСТ</t>
  </si>
  <si>
    <t>Розчин для інєкцій по 5 мл у флаконах</t>
  </si>
  <si>
    <t>Розчин для інєкцій по 10 мл у флаконах</t>
  </si>
  <si>
    <t>Розчин для інєкцій по 20 мл у флаконах</t>
  </si>
  <si>
    <t>Декстроза</t>
  </si>
  <si>
    <t>Розчин для інфузій 5% по 200 мл</t>
  </si>
  <si>
    <t>Розчин для інфузій 5% по 400 мл</t>
  </si>
  <si>
    <t>Прозерин</t>
  </si>
  <si>
    <t>Дитилін</t>
  </si>
  <si>
    <t>Гідрокортизону ацетат</t>
  </si>
  <si>
    <t>Розчин для ін’єкцій 2,5% -  2мл  №10 амп</t>
  </si>
  <si>
    <t>Коломіцин</t>
  </si>
  <si>
    <t>Розчин для ін’єкцій 30мг/мл по 1 мл №5 амп</t>
  </si>
  <si>
    <t>Розчин для інфузій 4% - 200 мл</t>
  </si>
  <si>
    <t>Дротаверин</t>
  </si>
  <si>
    <t>НО-Х-ША</t>
  </si>
  <si>
    <t>Розчин для ін'єкцій 20мг/мл по 2 мл в ампулах № 5</t>
  </si>
  <si>
    <t>ПИРИДОКСИН</t>
  </si>
  <si>
    <t>Розчин для ін'єкцій 0,05% по 1 мл в ампулах № 10</t>
  </si>
  <si>
    <t>Розчин для інфузій 10% по 100мл у пляшках</t>
  </si>
  <si>
    <t>Пропофол</t>
  </si>
  <si>
    <t>ПРОПОФОЛ</t>
  </si>
  <si>
    <t>Емульсія для інфузій 10мг/мл по 20мл</t>
  </si>
  <si>
    <t>Емульсія для інфузій 10мг/мл по 50мл</t>
  </si>
  <si>
    <t>Рентгенконтрасні засоби</t>
  </si>
  <si>
    <t>Індикатор хімічний 1250 Comply</t>
  </si>
  <si>
    <t>Індикатор хімічний Медтест -180/60</t>
  </si>
  <si>
    <t>Бактеріальний фільтр одноразового використання</t>
  </si>
  <si>
    <t>Електрод одноразовий, ов., 0,26 мм /неонат.</t>
  </si>
  <si>
    <t>Електрод одноразовий, ов., 32х36 мм</t>
  </si>
  <si>
    <t>Індикаторна стрічка (пар) 25 мм х 50м</t>
  </si>
  <si>
    <t>Електрод одноразовий, ов., 43х45 мм/доросл.</t>
  </si>
  <si>
    <t>Камера зволожувача (станд./педіатр.)</t>
  </si>
  <si>
    <t>Канюля в/в "Romed"</t>
  </si>
  <si>
    <t>Канюля назальна (д/дорослих)</t>
  </si>
  <si>
    <t>Краник 3-ход. З подовжувачем</t>
  </si>
  <si>
    <t>Маска киснева (педіатрична)</t>
  </si>
  <si>
    <t>Подовжувач інфузійних магістралей</t>
  </si>
  <si>
    <t>Система ПК (для переливання крові одноразовий)</t>
  </si>
  <si>
    <t>Шприць одноразовий ін'єкційний 20,0</t>
  </si>
  <si>
    <t>Шприць одноразовий ін'єкційний 10,0</t>
  </si>
  <si>
    <t>Шприць одноразовий ін'єкційний   5,0</t>
  </si>
  <si>
    <t>Шприць одноразовий ін'єкційний   2,0</t>
  </si>
  <si>
    <t>Тонметри з стетоскопом та манжетою "Medicare"</t>
  </si>
  <si>
    <t>Дез ТАБ нью 1кг/банка</t>
  </si>
  <si>
    <t>Жавілар ефект 1кг/банка</t>
  </si>
  <si>
    <t>Новохлор-екстра 5л/каністра</t>
  </si>
  <si>
    <t>Стент-система коронарна</t>
  </si>
  <si>
    <t>Інтродюсер</t>
  </si>
  <si>
    <t>Мікрокатетер до пристрою для перенаправлення потоку</t>
  </si>
  <si>
    <t>Балон для роз'єднання ККС</t>
  </si>
  <si>
    <t>Інтралюмінальний підтримуючий пристрій</t>
  </si>
  <si>
    <t>Катетер оклюзійний балонний</t>
  </si>
  <si>
    <t>Пристрій для перенаправлення потоку</t>
  </si>
  <si>
    <t>Пристрій для тромбекстракції</t>
  </si>
  <si>
    <t>Катетер для дистального доступу</t>
  </si>
  <si>
    <t xml:space="preserve">Катетер для нейроваскулярного ремодилюючого пристрою </t>
  </si>
  <si>
    <t>Набір для ангіографії</t>
  </si>
  <si>
    <t>Дилятаційний балон</t>
  </si>
  <si>
    <t>Інфузійний катетер</t>
  </si>
  <si>
    <t>Доставляючий мікрокатетер</t>
  </si>
  <si>
    <t>Кошик-ловушка</t>
  </si>
  <si>
    <t>Кліпси для аневризм титанові</t>
  </si>
  <si>
    <t>Omega</t>
  </si>
  <si>
    <t>SuperSheath</t>
  </si>
  <si>
    <t>Goldballon</t>
  </si>
  <si>
    <t>Lvis</t>
  </si>
  <si>
    <t>Fred</t>
  </si>
  <si>
    <t>Eric</t>
  </si>
  <si>
    <t>Sofia</t>
  </si>
  <si>
    <t>Vasco</t>
  </si>
  <si>
    <t>Apex</t>
  </si>
  <si>
    <t>Spinnaker</t>
  </si>
  <si>
    <t>Apollo onyx</t>
  </si>
  <si>
    <t>Spider</t>
  </si>
  <si>
    <t>ВЕРАПАМІЛУ ГІДРОХЛОРИД</t>
  </si>
  <si>
    <t>Sсepter</t>
  </si>
  <si>
    <t>Перелік та реальна кількість залишків лікарських засобів, придбаних за бюджетні кошти</t>
  </si>
  <si>
    <t>Перелік та реальна кількість залишків виробів медичного призначення, придбаних за бюджетні кошти</t>
  </si>
  <si>
    <t>Headway/Magic</t>
  </si>
  <si>
    <t>Атракуріуму бесилат</t>
  </si>
  <si>
    <t>АТРОКУРІУМ</t>
  </si>
  <si>
    <t>Порошок ліофілізований для ін’єкцій по 10 мг №5 фл.</t>
  </si>
  <si>
    <t>Азопірамова проба</t>
  </si>
  <si>
    <t xml:space="preserve">Направляючий пристрій </t>
  </si>
  <si>
    <t>Envoy</t>
  </si>
  <si>
    <t>Prowler</t>
  </si>
  <si>
    <t>Ангіографічна голка</t>
  </si>
  <si>
    <t>Зонд шлунковий №8, №10, №16, №18.</t>
  </si>
  <si>
    <t>Катетер "Фолея" лат. 2 ход. №14. №16, №18.</t>
  </si>
  <si>
    <t>Катетер аспіраційний №6, №8, №10, №16, №18.</t>
  </si>
  <si>
    <t>Трубка ендотрахеальна з манжетою (р.7,0; 7,5; 9,0)</t>
  </si>
  <si>
    <t xml:space="preserve">орієнтованої річної потреби в лікарських засобах Інституту нейрохірургії АМНУ </t>
  </si>
  <si>
    <t>Cobra</t>
  </si>
  <si>
    <t>Система ПР (для переливання розчинів одноразовий)</t>
  </si>
  <si>
    <t>2350 АТО</t>
  </si>
  <si>
    <t>950 АТО</t>
  </si>
  <si>
    <t>2200 АТО</t>
  </si>
  <si>
    <t>2600 АТО</t>
  </si>
  <si>
    <t>Залишок на 01.07.17</t>
  </si>
  <si>
    <t>залишок на 15.07.17</t>
  </si>
  <si>
    <t>Залишок на 15.07.17</t>
  </si>
  <si>
    <t>370 фл.</t>
  </si>
  <si>
    <t>245 фл.</t>
  </si>
  <si>
    <t>36,5 уп.</t>
  </si>
  <si>
    <t>35 фл.</t>
  </si>
  <si>
    <t>85 фл.</t>
  </si>
  <si>
    <t>24,5 уп.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</si>
</sst>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3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Symbol"/>
      <family val="1"/>
    </font>
    <font>
      <vertAlign val="superscript"/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horizontal="left" vertical="top" wrapText="1" indent="2"/>
    </xf>
    <xf numFmtId="0" fontId="6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 vertical="justify"/>
    </xf>
    <xf numFmtId="0" fontId="0" fillId="0" borderId="0" xfId="0" applyBorder="1" applyAlignment="1">
      <alignment/>
    </xf>
    <xf numFmtId="0" fontId="0" fillId="0" borderId="0" xfId="0" applyAlignment="1">
      <alignment vertical="justify"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vertical="justify"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  <xf numFmtId="0" fontId="0" fillId="0" borderId="0" xfId="0" applyAlignment="1">
      <alignment horizontal="justify" vertical="center" wrapText="1"/>
    </xf>
    <xf numFmtId="0" fontId="0" fillId="0" borderId="0" xfId="0" applyFont="1" applyAlignment="1">
      <alignment/>
    </xf>
    <xf numFmtId="2" fontId="0" fillId="0" borderId="0" xfId="0" applyNumberFormat="1" applyFill="1" applyAlignment="1">
      <alignment vertical="justify"/>
    </xf>
    <xf numFmtId="0" fontId="0" fillId="0" borderId="0" xfId="0" applyFill="1" applyAlignment="1">
      <alignment vertical="justify"/>
    </xf>
    <xf numFmtId="0" fontId="32" fillId="0" borderId="0" xfId="0" applyNumberFormat="1" applyFont="1" applyFill="1" applyAlignment="1">
      <alignment vertical="center" wrapText="1" shrinkToFit="1"/>
    </xf>
    <xf numFmtId="0" fontId="12" fillId="0" borderId="0" xfId="0" applyNumberFormat="1" applyFont="1" applyFill="1" applyAlignment="1">
      <alignment vertical="center" wrapText="1" shrinkToFit="1"/>
    </xf>
    <xf numFmtId="0" fontId="11" fillId="0" borderId="0" xfId="0" applyNumberFormat="1" applyFont="1" applyFill="1" applyBorder="1" applyAlignment="1">
      <alignment vertical="center" wrapText="1" shrinkToFi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2" fontId="14" fillId="0" borderId="11" xfId="0" applyNumberFormat="1" applyFont="1" applyFill="1" applyBorder="1" applyAlignment="1">
      <alignment/>
    </xf>
    <xf numFmtId="0" fontId="14" fillId="0" borderId="12" xfId="0" applyFont="1" applyFill="1" applyBorder="1" applyAlignment="1">
      <alignment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2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2" fontId="0" fillId="0" borderId="16" xfId="0" applyNumberFormat="1" applyFill="1" applyBorder="1" applyAlignment="1">
      <alignment vertical="justify"/>
    </xf>
    <xf numFmtId="186" fontId="0" fillId="0" borderId="16" xfId="43" applyFont="1" applyFill="1" applyBorder="1" applyAlignment="1">
      <alignment vertical="justify"/>
    </xf>
    <xf numFmtId="9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10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2" fontId="0" fillId="0" borderId="18" xfId="0" applyNumberFormat="1" applyFill="1" applyBorder="1" applyAlignment="1">
      <alignment vertical="justify"/>
    </xf>
    <xf numFmtId="2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/>
    </xf>
    <xf numFmtId="0" fontId="10" fillId="0" borderId="1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0" xfId="0" applyFill="1" applyBorder="1" applyAlignment="1">
      <alignment/>
    </xf>
    <xf numFmtId="2" fontId="9" fillId="0" borderId="10" xfId="0" applyNumberFormat="1" applyFont="1" applyFill="1" applyBorder="1" applyAlignment="1">
      <alignment vertical="justify"/>
    </xf>
    <xf numFmtId="0" fontId="10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2" fontId="9" fillId="0" borderId="16" xfId="0" applyNumberFormat="1" applyFont="1" applyFill="1" applyBorder="1" applyAlignment="1">
      <alignment vertical="justify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10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2" fontId="14" fillId="0" borderId="21" xfId="0" applyNumberFormat="1" applyFont="1" applyFill="1" applyBorder="1" applyAlignment="1">
      <alignment vertical="justify"/>
    </xf>
    <xf numFmtId="2" fontId="14" fillId="0" borderId="21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 vertical="justify"/>
    </xf>
    <xf numFmtId="0" fontId="13" fillId="0" borderId="22" xfId="0" applyNumberFormat="1" applyFont="1" applyFill="1" applyBorder="1" applyAlignment="1">
      <alignment horizontal="center" vertical="center" wrapText="1" shrinkToFit="1"/>
    </xf>
    <xf numFmtId="2" fontId="0" fillId="0" borderId="23" xfId="0" applyNumberFormat="1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2" fontId="9" fillId="0" borderId="18" xfId="0" applyNumberFormat="1" applyFont="1" applyFill="1" applyBorder="1" applyAlignment="1">
      <alignment vertical="center" wrapText="1"/>
    </xf>
    <xf numFmtId="2" fontId="0" fillId="0" borderId="18" xfId="0" applyNumberFormat="1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10" fillId="0" borderId="19" xfId="0" applyNumberFormat="1" applyFont="1" applyFill="1" applyBorder="1" applyAlignment="1">
      <alignment horizontal="center" vertical="center" wrapText="1" shrinkToFit="1"/>
    </xf>
    <xf numFmtId="2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vertical="justify"/>
    </xf>
    <xf numFmtId="2" fontId="0" fillId="0" borderId="10" xfId="0" applyNumberFormat="1" applyFill="1" applyBorder="1" applyAlignment="1">
      <alignment vertical="justify"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vertical="justify"/>
    </xf>
    <xf numFmtId="2" fontId="0" fillId="0" borderId="16" xfId="0" applyNumberFormat="1" applyFill="1" applyBorder="1" applyAlignment="1">
      <alignment vertical="justify"/>
    </xf>
    <xf numFmtId="0" fontId="0" fillId="0" borderId="16" xfId="0" applyFill="1" applyBorder="1" applyAlignment="1">
      <alignment vertical="justify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vertical="justify"/>
    </xf>
    <xf numFmtId="0" fontId="0" fillId="0" borderId="0" xfId="0" applyFill="1" applyAlignment="1">
      <alignment vertical="justify"/>
    </xf>
    <xf numFmtId="0" fontId="0" fillId="0" borderId="0" xfId="0" applyFill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2" fontId="0" fillId="0" borderId="18" xfId="0" applyNumberFormat="1" applyFill="1" applyBorder="1" applyAlignment="1">
      <alignment vertical="justify"/>
    </xf>
    <xf numFmtId="0" fontId="0" fillId="0" borderId="18" xfId="0" applyFill="1" applyBorder="1" applyAlignment="1">
      <alignment vertical="justify"/>
    </xf>
    <xf numFmtId="0" fontId="13" fillId="0" borderId="2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 wrapText="1"/>
    </xf>
    <xf numFmtId="2" fontId="0" fillId="0" borderId="23" xfId="0" applyNumberFormat="1" applyFill="1" applyBorder="1" applyAlignment="1">
      <alignment vertical="justify"/>
    </xf>
    <xf numFmtId="0" fontId="0" fillId="0" borderId="23" xfId="0" applyFill="1" applyBorder="1" applyAlignment="1">
      <alignment vertical="justify"/>
    </xf>
    <xf numFmtId="0" fontId="0" fillId="0" borderId="23" xfId="0" applyFill="1" applyBorder="1" applyAlignment="1">
      <alignment/>
    </xf>
    <xf numFmtId="16" fontId="0" fillId="0" borderId="10" xfId="0" applyNumberFormat="1" applyFill="1" applyBorder="1" applyAlignment="1">
      <alignment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0" fillId="0" borderId="26" xfId="0" applyFill="1" applyBorder="1" applyAlignment="1">
      <alignment/>
    </xf>
    <xf numFmtId="0" fontId="13" fillId="0" borderId="23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10" fillId="0" borderId="10" xfId="0" applyNumberFormat="1" applyFont="1" applyFill="1" applyBorder="1" applyAlignment="1">
      <alignment horizontal="left" vertical="center" wrapText="1" shrinkToFit="1"/>
    </xf>
    <xf numFmtId="0" fontId="0" fillId="0" borderId="10" xfId="0" applyFont="1" applyFill="1" applyBorder="1" applyAlignment="1">
      <alignment horizontal="left" vertical="center" wrapText="1" shrinkToFit="1"/>
    </xf>
    <xf numFmtId="0" fontId="0" fillId="0" borderId="0" xfId="0" applyAlignment="1">
      <alignment wrapText="1"/>
    </xf>
    <xf numFmtId="0" fontId="13" fillId="0" borderId="23" xfId="0" applyNumberFormat="1" applyFont="1" applyFill="1" applyBorder="1" applyAlignment="1">
      <alignment horizontal="center" vertical="center" wrapText="1" shrinkToFit="1"/>
    </xf>
    <xf numFmtId="0" fontId="0" fillId="0" borderId="23" xfId="0" applyFill="1" applyBorder="1" applyAlignment="1">
      <alignment horizontal="center" vertical="center" wrapText="1" shrinkToFit="1"/>
    </xf>
    <xf numFmtId="0" fontId="11" fillId="0" borderId="18" xfId="0" applyFont="1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/>
    </xf>
    <xf numFmtId="0" fontId="10" fillId="0" borderId="13" xfId="0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>
      <alignment horizontal="center" vertical="center" wrapText="1" shrinkToFit="1"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6:M148"/>
  <sheetViews>
    <sheetView tabSelected="1" zoomScalePageLayoutView="0" workbookViewId="0" topLeftCell="A58">
      <selection activeCell="O148" sqref="O148"/>
    </sheetView>
  </sheetViews>
  <sheetFormatPr defaultColWidth="9.140625" defaultRowHeight="12.75"/>
  <cols>
    <col min="1" max="1" width="5.28125" style="0" customWidth="1"/>
    <col min="2" max="2" width="18.421875" style="0" customWidth="1"/>
    <col min="3" max="3" width="18.140625" style="0" hidden="1" customWidth="1"/>
    <col min="4" max="4" width="9.140625" style="0" hidden="1" customWidth="1"/>
    <col min="5" max="5" width="20.57421875" style="0" customWidth="1"/>
    <col min="6" max="6" width="24.421875" style="0" customWidth="1"/>
    <col min="7" max="7" width="10.00390625" style="21" hidden="1" customWidth="1"/>
    <col min="8" max="8" width="9.140625" style="23" hidden="1" customWidth="1"/>
    <col min="9" max="9" width="9.8515625" style="0" hidden="1" customWidth="1"/>
    <col min="10" max="10" width="10.421875" style="0" hidden="1" customWidth="1"/>
    <col min="11" max="11" width="13.140625" style="0" hidden="1" customWidth="1"/>
    <col min="12" max="12" width="16.421875" style="22" customWidth="1"/>
    <col min="13" max="13" width="16.57421875" style="0" customWidth="1"/>
  </cols>
  <sheetData>
    <row r="6" spans="2:13" ht="12.75"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</row>
    <row r="7" spans="2:13" ht="12.75"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2:13" ht="12.75"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</row>
    <row r="9" spans="1:13" ht="12.75">
      <c r="A9" s="129" t="s">
        <v>767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</row>
    <row r="10" spans="1:13" ht="12.75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</row>
    <row r="11" spans="1:13" ht="11.25" customHeight="1" thickBot="1">
      <c r="A11" s="130"/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</row>
    <row r="12" spans="1:13" ht="12.75" customHeight="1" hidden="1">
      <c r="A12" s="131"/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</row>
    <row r="13" spans="1:13" ht="54" customHeight="1">
      <c r="A13" s="43"/>
      <c r="B13" s="134" t="s">
        <v>1</v>
      </c>
      <c r="C13" s="134"/>
      <c r="D13" s="134"/>
      <c r="E13" s="134"/>
      <c r="F13" s="134"/>
      <c r="G13" s="44" t="s">
        <v>645</v>
      </c>
      <c r="H13" s="45" t="s">
        <v>649</v>
      </c>
      <c r="I13" s="42" t="s">
        <v>648</v>
      </c>
      <c r="J13" s="46" t="s">
        <v>646</v>
      </c>
      <c r="K13" s="46" t="s">
        <v>647</v>
      </c>
      <c r="L13" s="120" t="s">
        <v>789</v>
      </c>
      <c r="M13" s="132" t="s">
        <v>790</v>
      </c>
    </row>
    <row r="14" spans="1:13" ht="32.25" thickBot="1">
      <c r="A14" s="47" t="s">
        <v>643</v>
      </c>
      <c r="B14" s="48" t="s">
        <v>5</v>
      </c>
      <c r="C14" s="48" t="s">
        <v>7</v>
      </c>
      <c r="D14" s="48" t="s">
        <v>644</v>
      </c>
      <c r="E14" s="48" t="s">
        <v>611</v>
      </c>
      <c r="F14" s="48" t="s">
        <v>10</v>
      </c>
      <c r="G14" s="49"/>
      <c r="H14" s="50"/>
      <c r="I14" s="51"/>
      <c r="J14" s="52"/>
      <c r="K14" s="52"/>
      <c r="L14" s="121"/>
      <c r="M14" s="133"/>
    </row>
    <row r="15" spans="1:13" ht="21">
      <c r="A15" s="53">
        <v>1</v>
      </c>
      <c r="B15" s="54"/>
      <c r="C15" s="54"/>
      <c r="D15" s="54"/>
      <c r="E15" s="54" t="s">
        <v>650</v>
      </c>
      <c r="F15" s="54" t="s">
        <v>651</v>
      </c>
      <c r="G15" s="55">
        <v>34.62</v>
      </c>
      <c r="H15" s="55">
        <f>G15*1.1</f>
        <v>38.082</v>
      </c>
      <c r="I15" s="56">
        <f>H15*0.07</f>
        <v>2.6657400000000004</v>
      </c>
      <c r="J15" s="56">
        <f>H15+I15</f>
        <v>40.74774</v>
      </c>
      <c r="K15" s="57" t="e">
        <f>#REF!*J15</f>
        <v>#REF!</v>
      </c>
      <c r="L15" s="58">
        <v>0</v>
      </c>
      <c r="M15" s="58">
        <v>0</v>
      </c>
    </row>
    <row r="16" spans="1:13" ht="21">
      <c r="A16" s="59">
        <v>2</v>
      </c>
      <c r="B16" s="26" t="s">
        <v>612</v>
      </c>
      <c r="C16" s="60"/>
      <c r="D16" s="26"/>
      <c r="E16" s="26" t="s">
        <v>28</v>
      </c>
      <c r="F16" s="26" t="s">
        <v>709</v>
      </c>
      <c r="G16" s="28">
        <v>451.6</v>
      </c>
      <c r="H16" s="28">
        <f aca="true" t="shared" si="0" ref="H16:H42">G16*1.1</f>
        <v>496.76000000000005</v>
      </c>
      <c r="I16" s="61">
        <f aca="true" t="shared" si="1" ref="I16:I51">H16*0.07</f>
        <v>34.77320000000001</v>
      </c>
      <c r="J16" s="61">
        <f aca="true" t="shared" si="2" ref="J16:J51">H16+I16</f>
        <v>531.5332000000001</v>
      </c>
      <c r="K16" s="60" t="e">
        <f>#REF!*J16</f>
        <v>#REF!</v>
      </c>
      <c r="L16" s="62">
        <v>0</v>
      </c>
      <c r="M16" s="62">
        <v>0</v>
      </c>
    </row>
    <row r="17" spans="1:13" ht="21">
      <c r="A17" s="59">
        <v>3</v>
      </c>
      <c r="B17" s="26" t="s">
        <v>35</v>
      </c>
      <c r="C17" s="26" t="s">
        <v>37</v>
      </c>
      <c r="D17" s="26" t="s">
        <v>38</v>
      </c>
      <c r="E17" s="26" t="s">
        <v>39</v>
      </c>
      <c r="F17" s="26" t="s">
        <v>40</v>
      </c>
      <c r="G17" s="28">
        <v>1.45</v>
      </c>
      <c r="H17" s="28">
        <f t="shared" si="0"/>
        <v>1.595</v>
      </c>
      <c r="I17" s="61">
        <f t="shared" si="1"/>
        <v>0.11165000000000001</v>
      </c>
      <c r="J17" s="61">
        <f t="shared" si="2"/>
        <v>1.70665</v>
      </c>
      <c r="K17" s="60" t="e">
        <f>#REF!*J17</f>
        <v>#REF!</v>
      </c>
      <c r="L17" s="62">
        <v>0</v>
      </c>
      <c r="M17" s="62">
        <v>0</v>
      </c>
    </row>
    <row r="18" spans="1:13" ht="31.5">
      <c r="A18" s="59">
        <v>4</v>
      </c>
      <c r="B18" s="26" t="s">
        <v>613</v>
      </c>
      <c r="C18" s="26" t="s">
        <v>43</v>
      </c>
      <c r="D18" s="26" t="s">
        <v>42</v>
      </c>
      <c r="E18" s="26" t="s">
        <v>44</v>
      </c>
      <c r="F18" s="26" t="s">
        <v>652</v>
      </c>
      <c r="G18" s="28">
        <v>20.2</v>
      </c>
      <c r="H18" s="28">
        <f t="shared" si="0"/>
        <v>22.220000000000002</v>
      </c>
      <c r="I18" s="61">
        <f t="shared" si="1"/>
        <v>1.5554000000000003</v>
      </c>
      <c r="J18" s="61">
        <f t="shared" si="2"/>
        <v>23.7754</v>
      </c>
      <c r="K18" s="60" t="e">
        <f>#REF!*J18</f>
        <v>#REF!</v>
      </c>
      <c r="L18" s="62">
        <v>0</v>
      </c>
      <c r="M18" s="62">
        <v>0</v>
      </c>
    </row>
    <row r="19" spans="1:13" ht="21">
      <c r="A19" s="59">
        <v>5</v>
      </c>
      <c r="B19" s="25" t="s">
        <v>619</v>
      </c>
      <c r="C19" s="25" t="s">
        <v>615</v>
      </c>
      <c r="D19" s="26" t="s">
        <v>616</v>
      </c>
      <c r="E19" s="26" t="s">
        <v>614</v>
      </c>
      <c r="F19" s="26" t="s">
        <v>48</v>
      </c>
      <c r="G19" s="28">
        <v>12.8</v>
      </c>
      <c r="H19" s="28">
        <f t="shared" si="0"/>
        <v>14.080000000000002</v>
      </c>
      <c r="I19" s="61">
        <f t="shared" si="1"/>
        <v>0.9856000000000003</v>
      </c>
      <c r="J19" s="61">
        <f t="shared" si="2"/>
        <v>15.065600000000002</v>
      </c>
      <c r="K19" s="60" t="e">
        <f>#REF!*J19</f>
        <v>#REF!</v>
      </c>
      <c r="L19" s="62">
        <v>0</v>
      </c>
      <c r="M19" s="62">
        <v>0</v>
      </c>
    </row>
    <row r="20" spans="1:13" ht="42">
      <c r="A20" s="59">
        <v>6</v>
      </c>
      <c r="B20" s="25" t="s">
        <v>617</v>
      </c>
      <c r="C20" s="26" t="s">
        <v>55</v>
      </c>
      <c r="D20" s="26" t="s">
        <v>56</v>
      </c>
      <c r="E20" s="26" t="s">
        <v>618</v>
      </c>
      <c r="F20" s="26" t="s">
        <v>58</v>
      </c>
      <c r="G20" s="28">
        <v>34.09</v>
      </c>
      <c r="H20" s="28">
        <f t="shared" si="0"/>
        <v>37.49900000000001</v>
      </c>
      <c r="I20" s="61">
        <f t="shared" si="1"/>
        <v>2.624930000000001</v>
      </c>
      <c r="J20" s="61">
        <f t="shared" si="2"/>
        <v>40.12393000000001</v>
      </c>
      <c r="K20" s="60" t="e">
        <f>#REF!*J20</f>
        <v>#REF!</v>
      </c>
      <c r="L20" s="62">
        <v>0</v>
      </c>
      <c r="M20" s="62">
        <v>0</v>
      </c>
    </row>
    <row r="21" spans="1:13" ht="31.5">
      <c r="A21" s="59">
        <v>7</v>
      </c>
      <c r="B21" s="26"/>
      <c r="C21" s="26"/>
      <c r="D21" s="26"/>
      <c r="E21" s="26" t="s">
        <v>653</v>
      </c>
      <c r="F21" s="26" t="s">
        <v>654</v>
      </c>
      <c r="G21" s="28">
        <v>228.25</v>
      </c>
      <c r="H21" s="28">
        <f t="shared" si="0"/>
        <v>251.07500000000002</v>
      </c>
      <c r="I21" s="61">
        <f t="shared" si="1"/>
        <v>17.575250000000004</v>
      </c>
      <c r="J21" s="61">
        <f t="shared" si="2"/>
        <v>268.65025</v>
      </c>
      <c r="K21" s="60" t="e">
        <f>#REF!*J21</f>
        <v>#REF!</v>
      </c>
      <c r="L21" s="62">
        <v>0</v>
      </c>
      <c r="M21" s="62">
        <v>0</v>
      </c>
    </row>
    <row r="22" spans="1:13" ht="31.5">
      <c r="A22" s="59">
        <v>8</v>
      </c>
      <c r="B22" s="26"/>
      <c r="C22" s="25"/>
      <c r="D22" s="26"/>
      <c r="E22" s="26" t="s">
        <v>655</v>
      </c>
      <c r="F22" s="26" t="s">
        <v>656</v>
      </c>
      <c r="G22" s="28">
        <v>19.17</v>
      </c>
      <c r="H22" s="28">
        <f t="shared" si="0"/>
        <v>21.087000000000003</v>
      </c>
      <c r="I22" s="61">
        <f t="shared" si="1"/>
        <v>1.4760900000000003</v>
      </c>
      <c r="J22" s="61">
        <f t="shared" si="2"/>
        <v>22.563090000000003</v>
      </c>
      <c r="K22" s="60" t="e">
        <f>#REF!*J22</f>
        <v>#REF!</v>
      </c>
      <c r="L22" s="62">
        <v>0</v>
      </c>
      <c r="M22" s="62">
        <v>0</v>
      </c>
    </row>
    <row r="23" spans="1:13" ht="31.5">
      <c r="A23" s="59">
        <v>9</v>
      </c>
      <c r="B23" s="26"/>
      <c r="C23" s="26"/>
      <c r="D23" s="26"/>
      <c r="E23" s="26" t="s">
        <v>657</v>
      </c>
      <c r="F23" s="26" t="s">
        <v>658</v>
      </c>
      <c r="G23" s="28">
        <v>13.11</v>
      </c>
      <c r="H23" s="28">
        <f t="shared" si="0"/>
        <v>14.421000000000001</v>
      </c>
      <c r="I23" s="61">
        <f t="shared" si="1"/>
        <v>1.00947</v>
      </c>
      <c r="J23" s="61">
        <f t="shared" si="2"/>
        <v>15.430470000000001</v>
      </c>
      <c r="K23" s="60" t="e">
        <f>#REF!*J23</f>
        <v>#REF!</v>
      </c>
      <c r="L23" s="62">
        <v>0</v>
      </c>
      <c r="M23" s="62">
        <v>0</v>
      </c>
    </row>
    <row r="24" spans="1:13" ht="12.75">
      <c r="A24" s="59">
        <v>10</v>
      </c>
      <c r="B24" s="26" t="s">
        <v>620</v>
      </c>
      <c r="C24" s="26" t="s">
        <v>68</v>
      </c>
      <c r="D24" s="26" t="s">
        <v>69</v>
      </c>
      <c r="E24" s="26" t="s">
        <v>70</v>
      </c>
      <c r="F24" s="26" t="s">
        <v>581</v>
      </c>
      <c r="G24" s="28">
        <v>14.32</v>
      </c>
      <c r="H24" s="28">
        <f t="shared" si="0"/>
        <v>15.752000000000002</v>
      </c>
      <c r="I24" s="61">
        <f t="shared" si="1"/>
        <v>1.1026400000000003</v>
      </c>
      <c r="J24" s="61">
        <f t="shared" si="2"/>
        <v>16.854640000000003</v>
      </c>
      <c r="K24" s="60" t="e">
        <f>#REF!*J24</f>
        <v>#REF!</v>
      </c>
      <c r="L24" s="62">
        <v>0</v>
      </c>
      <c r="M24" s="62">
        <v>0</v>
      </c>
    </row>
    <row r="25" spans="1:13" ht="21">
      <c r="A25" s="59">
        <v>11</v>
      </c>
      <c r="B25" s="26" t="s">
        <v>659</v>
      </c>
      <c r="C25" s="26"/>
      <c r="D25" s="26"/>
      <c r="E25" s="26" t="s">
        <v>660</v>
      </c>
      <c r="F25" s="26" t="s">
        <v>667</v>
      </c>
      <c r="G25" s="28">
        <v>259.98</v>
      </c>
      <c r="H25" s="28">
        <f t="shared" si="0"/>
        <v>285.97800000000007</v>
      </c>
      <c r="I25" s="61">
        <f t="shared" si="1"/>
        <v>20.018460000000008</v>
      </c>
      <c r="J25" s="61">
        <f t="shared" si="2"/>
        <v>305.99646000000007</v>
      </c>
      <c r="K25" s="60" t="e">
        <f>#REF!*J25</f>
        <v>#REF!</v>
      </c>
      <c r="L25" s="62">
        <v>0</v>
      </c>
      <c r="M25" s="62">
        <v>0</v>
      </c>
    </row>
    <row r="26" spans="1:13" ht="31.5">
      <c r="A26" s="59">
        <v>12</v>
      </c>
      <c r="B26" s="26" t="s">
        <v>661</v>
      </c>
      <c r="C26" s="26"/>
      <c r="D26" s="26"/>
      <c r="E26" s="26" t="s">
        <v>662</v>
      </c>
      <c r="F26" s="26" t="s">
        <v>663</v>
      </c>
      <c r="G26" s="28">
        <v>364</v>
      </c>
      <c r="H26" s="28">
        <f t="shared" si="0"/>
        <v>400.40000000000003</v>
      </c>
      <c r="I26" s="61">
        <f t="shared" si="1"/>
        <v>28.028000000000006</v>
      </c>
      <c r="J26" s="61">
        <f t="shared" si="2"/>
        <v>428.42800000000005</v>
      </c>
      <c r="K26" s="60" t="e">
        <f>#REF!*J26</f>
        <v>#REF!</v>
      </c>
      <c r="L26" s="62">
        <v>0</v>
      </c>
      <c r="M26" s="62">
        <v>0</v>
      </c>
    </row>
    <row r="27" spans="1:13" ht="21">
      <c r="A27" s="59">
        <v>13</v>
      </c>
      <c r="B27" s="26"/>
      <c r="C27" s="25"/>
      <c r="D27" s="26" t="s">
        <v>665</v>
      </c>
      <c r="E27" s="26" t="s">
        <v>664</v>
      </c>
      <c r="F27" s="26" t="s">
        <v>666</v>
      </c>
      <c r="G27" s="28">
        <v>15.29</v>
      </c>
      <c r="H27" s="28">
        <f t="shared" si="0"/>
        <v>16.819</v>
      </c>
      <c r="I27" s="61">
        <f t="shared" si="1"/>
        <v>1.17733</v>
      </c>
      <c r="J27" s="61">
        <f t="shared" si="2"/>
        <v>17.99633</v>
      </c>
      <c r="K27" s="60" t="e">
        <f>#REF!*J27</f>
        <v>#REF!</v>
      </c>
      <c r="L27" s="62">
        <v>0</v>
      </c>
      <c r="M27" s="62">
        <v>0</v>
      </c>
    </row>
    <row r="28" spans="1:13" ht="21">
      <c r="A28" s="59">
        <v>14</v>
      </c>
      <c r="B28" s="26"/>
      <c r="C28" s="26"/>
      <c r="D28" s="26"/>
      <c r="E28" s="26" t="s">
        <v>668</v>
      </c>
      <c r="F28" s="26" t="s">
        <v>678</v>
      </c>
      <c r="G28" s="28">
        <v>515.19</v>
      </c>
      <c r="H28" s="28">
        <f t="shared" si="0"/>
        <v>566.7090000000001</v>
      </c>
      <c r="I28" s="61">
        <f t="shared" si="1"/>
        <v>39.669630000000005</v>
      </c>
      <c r="J28" s="61">
        <f t="shared" si="2"/>
        <v>606.37863</v>
      </c>
      <c r="K28" s="60" t="e">
        <f>#REF!*J28</f>
        <v>#REF!</v>
      </c>
      <c r="L28" s="62">
        <v>0</v>
      </c>
      <c r="M28" s="62">
        <v>0</v>
      </c>
    </row>
    <row r="29" spans="1:13" s="24" customFormat="1" ht="31.5">
      <c r="A29" s="59">
        <v>15</v>
      </c>
      <c r="B29" s="25" t="s">
        <v>90</v>
      </c>
      <c r="C29" s="25" t="s">
        <v>92</v>
      </c>
      <c r="D29" s="25" t="s">
        <v>91</v>
      </c>
      <c r="E29" s="25" t="s">
        <v>93</v>
      </c>
      <c r="F29" s="25" t="s">
        <v>94</v>
      </c>
      <c r="G29" s="28">
        <v>114.98</v>
      </c>
      <c r="H29" s="28">
        <f t="shared" si="0"/>
        <v>126.47800000000001</v>
      </c>
      <c r="I29" s="61">
        <f t="shared" si="1"/>
        <v>8.853460000000002</v>
      </c>
      <c r="J29" s="61">
        <f t="shared" si="2"/>
        <v>135.33146000000002</v>
      </c>
      <c r="K29" s="60" t="e">
        <f>#REF!*J29</f>
        <v>#REF!</v>
      </c>
      <c r="L29" s="62">
        <v>0</v>
      </c>
      <c r="M29" s="62">
        <v>0</v>
      </c>
    </row>
    <row r="30" spans="1:13" ht="21">
      <c r="A30" s="59">
        <v>16</v>
      </c>
      <c r="B30" s="25" t="s">
        <v>621</v>
      </c>
      <c r="C30" s="25" t="s">
        <v>97</v>
      </c>
      <c r="D30" s="25" t="s">
        <v>96</v>
      </c>
      <c r="E30" s="25" t="s">
        <v>765</v>
      </c>
      <c r="F30" s="25" t="s">
        <v>99</v>
      </c>
      <c r="G30" s="28">
        <v>18.17</v>
      </c>
      <c r="H30" s="28">
        <f t="shared" si="0"/>
        <v>19.987000000000002</v>
      </c>
      <c r="I30" s="61">
        <f t="shared" si="1"/>
        <v>1.3990900000000002</v>
      </c>
      <c r="J30" s="61">
        <f t="shared" si="2"/>
        <v>21.386090000000003</v>
      </c>
      <c r="K30" s="60" t="e">
        <f>#REF!*J30</f>
        <v>#REF!</v>
      </c>
      <c r="L30" s="62">
        <v>0</v>
      </c>
      <c r="M30" s="62">
        <v>0</v>
      </c>
    </row>
    <row r="31" spans="1:13" ht="21">
      <c r="A31" s="59">
        <v>17</v>
      </c>
      <c r="B31" s="25"/>
      <c r="C31" s="25"/>
      <c r="D31" s="25"/>
      <c r="E31" s="25" t="s">
        <v>669</v>
      </c>
      <c r="F31" s="25" t="s">
        <v>670</v>
      </c>
      <c r="G31" s="28">
        <v>94.61</v>
      </c>
      <c r="H31" s="28">
        <f t="shared" si="0"/>
        <v>104.07100000000001</v>
      </c>
      <c r="I31" s="61">
        <f t="shared" si="1"/>
        <v>7.284970000000001</v>
      </c>
      <c r="J31" s="61">
        <f t="shared" si="2"/>
        <v>111.35597000000001</v>
      </c>
      <c r="K31" s="60" t="e">
        <f>#REF!*J31</f>
        <v>#REF!</v>
      </c>
      <c r="L31" s="62">
        <v>0</v>
      </c>
      <c r="M31" s="62">
        <v>0</v>
      </c>
    </row>
    <row r="32" spans="1:13" ht="21">
      <c r="A32" s="59">
        <v>18</v>
      </c>
      <c r="B32" s="25" t="s">
        <v>672</v>
      </c>
      <c r="C32" s="25"/>
      <c r="D32" s="25"/>
      <c r="E32" s="25" t="s">
        <v>673</v>
      </c>
      <c r="F32" s="25" t="s">
        <v>674</v>
      </c>
      <c r="G32" s="28">
        <v>559.33</v>
      </c>
      <c r="H32" s="28">
        <f t="shared" si="0"/>
        <v>615.2630000000001</v>
      </c>
      <c r="I32" s="61">
        <f t="shared" si="1"/>
        <v>43.068410000000014</v>
      </c>
      <c r="J32" s="61">
        <f t="shared" si="2"/>
        <v>658.3314100000001</v>
      </c>
      <c r="K32" s="60" t="e">
        <f>#REF!*J32</f>
        <v>#REF!</v>
      </c>
      <c r="L32" s="62">
        <v>0</v>
      </c>
      <c r="M32" s="62">
        <v>0</v>
      </c>
    </row>
    <row r="33" spans="1:13" ht="21">
      <c r="A33" s="59">
        <v>19</v>
      </c>
      <c r="B33" s="25" t="s">
        <v>110</v>
      </c>
      <c r="C33" s="25"/>
      <c r="D33" s="25"/>
      <c r="E33" s="25" t="s">
        <v>114</v>
      </c>
      <c r="F33" s="25" t="s">
        <v>671</v>
      </c>
      <c r="G33" s="28">
        <v>40</v>
      </c>
      <c r="H33" s="28">
        <f t="shared" si="0"/>
        <v>44</v>
      </c>
      <c r="I33" s="61">
        <f t="shared" si="1"/>
        <v>3.08</v>
      </c>
      <c r="J33" s="61">
        <f t="shared" si="2"/>
        <v>47.08</v>
      </c>
      <c r="K33" s="60" t="e">
        <f>#REF!*J33</f>
        <v>#REF!</v>
      </c>
      <c r="L33" s="63">
        <v>0</v>
      </c>
      <c r="M33" s="63">
        <v>0</v>
      </c>
    </row>
    <row r="34" spans="1:13" ht="21">
      <c r="A34" s="59">
        <v>20</v>
      </c>
      <c r="B34" s="25" t="s">
        <v>121</v>
      </c>
      <c r="C34" s="25" t="s">
        <v>123</v>
      </c>
      <c r="D34" s="25" t="s">
        <v>124</v>
      </c>
      <c r="E34" s="25" t="s">
        <v>125</v>
      </c>
      <c r="F34" s="25" t="s">
        <v>126</v>
      </c>
      <c r="G34" s="28">
        <v>6.02</v>
      </c>
      <c r="H34" s="28">
        <f t="shared" si="0"/>
        <v>6.622</v>
      </c>
      <c r="I34" s="61">
        <f t="shared" si="1"/>
        <v>0.46354000000000006</v>
      </c>
      <c r="J34" s="61">
        <f t="shared" si="2"/>
        <v>7.08554</v>
      </c>
      <c r="K34" s="60" t="e">
        <f>#REF!*J34</f>
        <v>#REF!</v>
      </c>
      <c r="L34" s="62">
        <v>0</v>
      </c>
      <c r="M34" s="62">
        <v>0</v>
      </c>
    </row>
    <row r="35" spans="1:13" ht="21">
      <c r="A35" s="59">
        <v>21</v>
      </c>
      <c r="B35" s="25" t="s">
        <v>143</v>
      </c>
      <c r="C35" s="25"/>
      <c r="D35" s="25"/>
      <c r="E35" s="25" t="s">
        <v>146</v>
      </c>
      <c r="F35" s="25" t="s">
        <v>675</v>
      </c>
      <c r="G35" s="28">
        <v>7.53</v>
      </c>
      <c r="H35" s="28">
        <f t="shared" si="0"/>
        <v>8.283000000000001</v>
      </c>
      <c r="I35" s="61">
        <f t="shared" si="1"/>
        <v>0.5798100000000002</v>
      </c>
      <c r="J35" s="61">
        <f t="shared" si="2"/>
        <v>8.862810000000001</v>
      </c>
      <c r="K35" s="60" t="e">
        <f>#REF!*J35</f>
        <v>#REF!</v>
      </c>
      <c r="L35" s="62">
        <v>0</v>
      </c>
      <c r="M35" s="62">
        <v>0</v>
      </c>
    </row>
    <row r="36" spans="1:13" ht="42">
      <c r="A36" s="59">
        <v>22</v>
      </c>
      <c r="B36" s="26" t="s">
        <v>147</v>
      </c>
      <c r="C36" s="26" t="s">
        <v>149</v>
      </c>
      <c r="D36" s="26" t="s">
        <v>150</v>
      </c>
      <c r="E36" s="26" t="s">
        <v>151</v>
      </c>
      <c r="F36" s="26" t="s">
        <v>152</v>
      </c>
      <c r="G36" s="28">
        <v>1.5</v>
      </c>
      <c r="H36" s="28">
        <f t="shared" si="0"/>
        <v>1.6500000000000001</v>
      </c>
      <c r="I36" s="61">
        <f t="shared" si="1"/>
        <v>0.11550000000000002</v>
      </c>
      <c r="J36" s="61">
        <f t="shared" si="2"/>
        <v>1.7655</v>
      </c>
      <c r="K36" s="60" t="e">
        <f>#REF!*J36</f>
        <v>#REF!</v>
      </c>
      <c r="L36" s="62">
        <v>0</v>
      </c>
      <c r="M36" s="62">
        <v>0</v>
      </c>
    </row>
    <row r="37" spans="1:13" ht="21">
      <c r="A37" s="59">
        <v>23</v>
      </c>
      <c r="B37" s="25" t="s">
        <v>623</v>
      </c>
      <c r="C37" s="25" t="s">
        <v>624</v>
      </c>
      <c r="D37" s="26" t="s">
        <v>153</v>
      </c>
      <c r="E37" s="26" t="s">
        <v>154</v>
      </c>
      <c r="F37" s="26" t="s">
        <v>155</v>
      </c>
      <c r="G37" s="28">
        <v>65</v>
      </c>
      <c r="H37" s="28">
        <f t="shared" si="0"/>
        <v>71.5</v>
      </c>
      <c r="I37" s="61">
        <f t="shared" si="1"/>
        <v>5.005000000000001</v>
      </c>
      <c r="J37" s="61">
        <f t="shared" si="2"/>
        <v>76.505</v>
      </c>
      <c r="K37" s="60" t="e">
        <f>#REF!*J37</f>
        <v>#REF!</v>
      </c>
      <c r="L37" s="62">
        <v>0</v>
      </c>
      <c r="M37" s="62">
        <v>0</v>
      </c>
    </row>
    <row r="38" spans="1:13" ht="42">
      <c r="A38" s="59">
        <v>24</v>
      </c>
      <c r="B38" s="26" t="s">
        <v>156</v>
      </c>
      <c r="C38" s="26" t="s">
        <v>158</v>
      </c>
      <c r="D38" s="26" t="s">
        <v>157</v>
      </c>
      <c r="E38" s="26" t="s">
        <v>622</v>
      </c>
      <c r="F38" s="26" t="s">
        <v>160</v>
      </c>
      <c r="G38" s="28">
        <v>128.53</v>
      </c>
      <c r="H38" s="28">
        <f t="shared" si="0"/>
        <v>141.383</v>
      </c>
      <c r="I38" s="61">
        <f t="shared" si="1"/>
        <v>9.896810000000002</v>
      </c>
      <c r="J38" s="61">
        <f t="shared" si="2"/>
        <v>151.27981</v>
      </c>
      <c r="K38" s="60" t="e">
        <f>#REF!*J38</f>
        <v>#REF!</v>
      </c>
      <c r="L38" s="62">
        <v>0</v>
      </c>
      <c r="M38" s="62">
        <v>0</v>
      </c>
    </row>
    <row r="39" spans="1:13" ht="21">
      <c r="A39" s="59">
        <v>25</v>
      </c>
      <c r="B39" s="26" t="s">
        <v>676</v>
      </c>
      <c r="C39" s="26"/>
      <c r="D39" s="26"/>
      <c r="E39" s="26" t="s">
        <v>171</v>
      </c>
      <c r="F39" s="26" t="s">
        <v>677</v>
      </c>
      <c r="G39" s="28">
        <v>11.25</v>
      </c>
      <c r="H39" s="28">
        <f t="shared" si="0"/>
        <v>12.375000000000002</v>
      </c>
      <c r="I39" s="61">
        <f t="shared" si="1"/>
        <v>0.8662500000000002</v>
      </c>
      <c r="J39" s="61">
        <f t="shared" si="2"/>
        <v>13.241250000000003</v>
      </c>
      <c r="K39" s="60" t="e">
        <f>#REF!*J39</f>
        <v>#REF!</v>
      </c>
      <c r="L39" s="63">
        <v>0</v>
      </c>
      <c r="M39" s="63">
        <v>0</v>
      </c>
    </row>
    <row r="40" spans="1:13" ht="63">
      <c r="A40" s="59">
        <v>26</v>
      </c>
      <c r="B40" s="25" t="s">
        <v>627</v>
      </c>
      <c r="C40" s="25" t="s">
        <v>626</v>
      </c>
      <c r="D40" s="25" t="s">
        <v>177</v>
      </c>
      <c r="E40" s="25" t="s">
        <v>625</v>
      </c>
      <c r="F40" s="25" t="s">
        <v>642</v>
      </c>
      <c r="G40" s="28">
        <v>35.28</v>
      </c>
      <c r="H40" s="28">
        <f t="shared" si="0"/>
        <v>38.80800000000001</v>
      </c>
      <c r="I40" s="61">
        <f t="shared" si="1"/>
        <v>2.7165600000000008</v>
      </c>
      <c r="J40" s="61">
        <f t="shared" si="2"/>
        <v>41.52456000000001</v>
      </c>
      <c r="K40" s="60" t="e">
        <f>#REF!*J40</f>
        <v>#REF!</v>
      </c>
      <c r="L40" s="62">
        <v>0</v>
      </c>
      <c r="M40" s="62">
        <v>0</v>
      </c>
    </row>
    <row r="41" spans="1:13" ht="21">
      <c r="A41" s="59">
        <v>27</v>
      </c>
      <c r="B41" s="25" t="s">
        <v>181</v>
      </c>
      <c r="C41" s="25" t="s">
        <v>183</v>
      </c>
      <c r="D41" s="25" t="s">
        <v>182</v>
      </c>
      <c r="E41" s="25" t="s">
        <v>184</v>
      </c>
      <c r="F41" s="25" t="s">
        <v>185</v>
      </c>
      <c r="G41" s="28">
        <v>39.87</v>
      </c>
      <c r="H41" s="28">
        <f t="shared" si="0"/>
        <v>43.857</v>
      </c>
      <c r="I41" s="61">
        <f t="shared" si="1"/>
        <v>3.06999</v>
      </c>
      <c r="J41" s="61">
        <f t="shared" si="2"/>
        <v>46.926989999999996</v>
      </c>
      <c r="K41" s="60" t="e">
        <f>#REF!*J41</f>
        <v>#REF!</v>
      </c>
      <c r="L41" s="62">
        <v>0</v>
      </c>
      <c r="M41" s="62">
        <v>0</v>
      </c>
    </row>
    <row r="42" spans="1:13" ht="21">
      <c r="A42" s="59">
        <v>28</v>
      </c>
      <c r="B42" s="25" t="s">
        <v>192</v>
      </c>
      <c r="C42" s="25" t="s">
        <v>194</v>
      </c>
      <c r="D42" s="25" t="s">
        <v>193</v>
      </c>
      <c r="E42" s="25" t="s">
        <v>195</v>
      </c>
      <c r="F42" s="25" t="s">
        <v>196</v>
      </c>
      <c r="G42" s="28">
        <v>15.5</v>
      </c>
      <c r="H42" s="28">
        <f t="shared" si="0"/>
        <v>17.05</v>
      </c>
      <c r="I42" s="61">
        <f t="shared" si="1"/>
        <v>1.1935000000000002</v>
      </c>
      <c r="J42" s="61">
        <f t="shared" si="2"/>
        <v>18.2435</v>
      </c>
      <c r="K42" s="60" t="e">
        <f>#REF!*J42</f>
        <v>#REF!</v>
      </c>
      <c r="L42" s="63">
        <v>0</v>
      </c>
      <c r="M42" s="63">
        <v>0</v>
      </c>
    </row>
    <row r="43" spans="1:13" ht="42">
      <c r="A43" s="59">
        <v>29</v>
      </c>
      <c r="B43" s="25" t="s">
        <v>223</v>
      </c>
      <c r="C43" s="25" t="s">
        <v>226</v>
      </c>
      <c r="D43" s="25" t="s">
        <v>224</v>
      </c>
      <c r="E43" s="25" t="s">
        <v>227</v>
      </c>
      <c r="F43" s="25" t="s">
        <v>585</v>
      </c>
      <c r="G43" s="28">
        <v>23.24</v>
      </c>
      <c r="H43" s="28">
        <f aca="true" t="shared" si="3" ref="H43:H60">G43*1.1</f>
        <v>25.564</v>
      </c>
      <c r="I43" s="61">
        <f t="shared" si="1"/>
        <v>1.7894800000000002</v>
      </c>
      <c r="J43" s="61">
        <f t="shared" si="2"/>
        <v>27.35348</v>
      </c>
      <c r="K43" s="60" t="e">
        <f>#REF!*J43</f>
        <v>#REF!</v>
      </c>
      <c r="L43" s="62">
        <v>0</v>
      </c>
      <c r="M43" s="62">
        <v>0</v>
      </c>
    </row>
    <row r="44" spans="1:13" ht="46.5" customHeight="1">
      <c r="A44" s="59">
        <v>30</v>
      </c>
      <c r="B44" s="25" t="s">
        <v>223</v>
      </c>
      <c r="C44" s="25" t="s">
        <v>226</v>
      </c>
      <c r="D44" s="25" t="s">
        <v>224</v>
      </c>
      <c r="E44" s="25" t="s">
        <v>227</v>
      </c>
      <c r="F44" s="25" t="s">
        <v>228</v>
      </c>
      <c r="G44" s="28">
        <v>4.96</v>
      </c>
      <c r="H44" s="28">
        <f t="shared" si="3"/>
        <v>5.456</v>
      </c>
      <c r="I44" s="61">
        <f t="shared" si="1"/>
        <v>0.38192000000000004</v>
      </c>
      <c r="J44" s="61">
        <f t="shared" si="2"/>
        <v>5.83792</v>
      </c>
      <c r="K44" s="60" t="e">
        <f>#REF!*J44</f>
        <v>#REF!</v>
      </c>
      <c r="L44" s="62">
        <v>0</v>
      </c>
      <c r="M44" s="62">
        <v>0</v>
      </c>
    </row>
    <row r="45" spans="1:13" ht="21">
      <c r="A45" s="59">
        <v>31</v>
      </c>
      <c r="B45" s="25" t="s">
        <v>679</v>
      </c>
      <c r="C45" s="25"/>
      <c r="D45" s="25"/>
      <c r="E45" s="25" t="s">
        <v>233</v>
      </c>
      <c r="F45" s="25" t="s">
        <v>680</v>
      </c>
      <c r="G45" s="28">
        <v>20.79</v>
      </c>
      <c r="H45" s="28">
        <f t="shared" si="3"/>
        <v>22.869</v>
      </c>
      <c r="I45" s="61">
        <f t="shared" si="1"/>
        <v>1.6008300000000002</v>
      </c>
      <c r="J45" s="61">
        <f t="shared" si="2"/>
        <v>24.46983</v>
      </c>
      <c r="K45" s="60" t="e">
        <f>#REF!*J45</f>
        <v>#REF!</v>
      </c>
      <c r="L45" s="62">
        <v>0</v>
      </c>
      <c r="M45" s="62">
        <v>0</v>
      </c>
    </row>
    <row r="46" spans="1:13" ht="21">
      <c r="A46" s="59">
        <v>32</v>
      </c>
      <c r="B46" s="25" t="s">
        <v>257</v>
      </c>
      <c r="C46" s="25" t="s">
        <v>260</v>
      </c>
      <c r="D46" s="25" t="s">
        <v>261</v>
      </c>
      <c r="E46" s="25" t="s">
        <v>578</v>
      </c>
      <c r="F46" s="25" t="s">
        <v>264</v>
      </c>
      <c r="G46" s="28">
        <v>11.03</v>
      </c>
      <c r="H46" s="28">
        <f t="shared" si="3"/>
        <v>12.133000000000001</v>
      </c>
      <c r="I46" s="61">
        <f t="shared" si="1"/>
        <v>0.8493100000000001</v>
      </c>
      <c r="J46" s="61">
        <f t="shared" si="2"/>
        <v>12.982310000000002</v>
      </c>
      <c r="K46" s="60" t="e">
        <f>#REF!*J46</f>
        <v>#REF!</v>
      </c>
      <c r="L46" s="62">
        <v>0</v>
      </c>
      <c r="M46" s="62">
        <v>0</v>
      </c>
    </row>
    <row r="47" spans="1:13" ht="21">
      <c r="A47" s="59">
        <v>33</v>
      </c>
      <c r="B47" s="25" t="s">
        <v>279</v>
      </c>
      <c r="C47" s="25" t="s">
        <v>628</v>
      </c>
      <c r="D47" s="25" t="s">
        <v>281</v>
      </c>
      <c r="E47" s="25" t="s">
        <v>282</v>
      </c>
      <c r="F47" s="25" t="s">
        <v>573</v>
      </c>
      <c r="G47" s="28">
        <v>10.4</v>
      </c>
      <c r="H47" s="28">
        <f t="shared" si="3"/>
        <v>11.440000000000001</v>
      </c>
      <c r="I47" s="61">
        <f t="shared" si="1"/>
        <v>0.8008000000000002</v>
      </c>
      <c r="J47" s="61">
        <f t="shared" si="2"/>
        <v>12.240800000000002</v>
      </c>
      <c r="K47" s="60" t="e">
        <f>#REF!*J47</f>
        <v>#REF!</v>
      </c>
      <c r="L47" s="62"/>
      <c r="M47" s="62">
        <v>0</v>
      </c>
    </row>
    <row r="48" spans="1:13" ht="21">
      <c r="A48" s="59">
        <v>34</v>
      </c>
      <c r="B48" s="25" t="s">
        <v>681</v>
      </c>
      <c r="C48" s="25"/>
      <c r="D48" s="25"/>
      <c r="E48" s="25" t="s">
        <v>305</v>
      </c>
      <c r="F48" s="25" t="s">
        <v>682</v>
      </c>
      <c r="G48" s="28">
        <v>8.41</v>
      </c>
      <c r="H48" s="28">
        <f t="shared" si="3"/>
        <v>9.251000000000001</v>
      </c>
      <c r="I48" s="61">
        <f t="shared" si="1"/>
        <v>0.6475700000000002</v>
      </c>
      <c r="J48" s="61">
        <f t="shared" si="2"/>
        <v>9.898570000000001</v>
      </c>
      <c r="K48" s="60" t="e">
        <f>#REF!*J48</f>
        <v>#REF!</v>
      </c>
      <c r="L48" s="62">
        <v>0</v>
      </c>
      <c r="M48" s="62">
        <v>0</v>
      </c>
    </row>
    <row r="49" spans="1:13" ht="21">
      <c r="A49" s="59">
        <v>35</v>
      </c>
      <c r="B49" s="25" t="s">
        <v>326</v>
      </c>
      <c r="C49" s="25" t="s">
        <v>328</v>
      </c>
      <c r="D49" s="25" t="s">
        <v>329</v>
      </c>
      <c r="E49" s="25" t="s">
        <v>330</v>
      </c>
      <c r="F49" s="25" t="s">
        <v>331</v>
      </c>
      <c r="G49" s="28">
        <v>14.5</v>
      </c>
      <c r="H49" s="28">
        <f t="shared" si="3"/>
        <v>15.950000000000001</v>
      </c>
      <c r="I49" s="61">
        <f t="shared" si="1"/>
        <v>1.1165000000000003</v>
      </c>
      <c r="J49" s="61">
        <f t="shared" si="2"/>
        <v>17.0665</v>
      </c>
      <c r="K49" s="60" t="e">
        <f>#REF!*J49</f>
        <v>#REF!</v>
      </c>
      <c r="L49" s="62">
        <v>0</v>
      </c>
      <c r="M49" s="62">
        <v>0</v>
      </c>
    </row>
    <row r="50" spans="1:13" ht="21">
      <c r="A50" s="59">
        <v>36</v>
      </c>
      <c r="B50" s="26" t="s">
        <v>332</v>
      </c>
      <c r="C50" s="26" t="s">
        <v>334</v>
      </c>
      <c r="D50" s="26" t="s">
        <v>333</v>
      </c>
      <c r="E50" s="26" t="s">
        <v>576</v>
      </c>
      <c r="F50" s="26" t="s">
        <v>336</v>
      </c>
      <c r="G50" s="28">
        <v>24.54</v>
      </c>
      <c r="H50" s="28">
        <f t="shared" si="3"/>
        <v>26.994</v>
      </c>
      <c r="I50" s="61">
        <f t="shared" si="1"/>
        <v>1.8895800000000003</v>
      </c>
      <c r="J50" s="61">
        <f t="shared" si="2"/>
        <v>28.88358</v>
      </c>
      <c r="K50" s="60" t="e">
        <f>#REF!*J50</f>
        <v>#REF!</v>
      </c>
      <c r="L50" s="62">
        <v>0</v>
      </c>
      <c r="M50" s="62">
        <v>0</v>
      </c>
    </row>
    <row r="51" spans="1:13" ht="21">
      <c r="A51" s="59">
        <v>38</v>
      </c>
      <c r="B51" s="26" t="s">
        <v>343</v>
      </c>
      <c r="C51" s="26" t="s">
        <v>345</v>
      </c>
      <c r="D51" s="26" t="s">
        <v>344</v>
      </c>
      <c r="E51" s="26" t="s">
        <v>346</v>
      </c>
      <c r="F51" s="26" t="s">
        <v>347</v>
      </c>
      <c r="G51" s="28">
        <v>32.7</v>
      </c>
      <c r="H51" s="28">
        <f t="shared" si="3"/>
        <v>35.970000000000006</v>
      </c>
      <c r="I51" s="61">
        <f t="shared" si="1"/>
        <v>2.5179000000000005</v>
      </c>
      <c r="J51" s="61">
        <f t="shared" si="2"/>
        <v>38.4879</v>
      </c>
      <c r="K51" s="60" t="e">
        <f>#REF!*J51</f>
        <v>#REF!</v>
      </c>
      <c r="L51" s="62">
        <v>0</v>
      </c>
      <c r="M51" s="62">
        <v>0</v>
      </c>
    </row>
    <row r="52" spans="1:13" ht="31.5">
      <c r="A52" s="59">
        <v>39</v>
      </c>
      <c r="B52" s="25" t="s">
        <v>383</v>
      </c>
      <c r="C52" s="25" t="s">
        <v>385</v>
      </c>
      <c r="D52" s="25" t="s">
        <v>384</v>
      </c>
      <c r="E52" s="25" t="s">
        <v>386</v>
      </c>
      <c r="F52" s="25" t="s">
        <v>387</v>
      </c>
      <c r="G52" s="28">
        <v>2.45</v>
      </c>
      <c r="H52" s="28">
        <f t="shared" si="3"/>
        <v>2.6950000000000003</v>
      </c>
      <c r="I52" s="61">
        <f aca="true" t="shared" si="4" ref="I52:I84">H52*0.07</f>
        <v>0.18865000000000004</v>
      </c>
      <c r="J52" s="61">
        <f aca="true" t="shared" si="5" ref="J52:J84">H52+I52</f>
        <v>2.8836500000000003</v>
      </c>
      <c r="K52" s="60" t="e">
        <f>#REF!*J52</f>
        <v>#REF!</v>
      </c>
      <c r="L52" s="62">
        <v>0</v>
      </c>
      <c r="M52" s="62">
        <v>0</v>
      </c>
    </row>
    <row r="53" spans="1:13" ht="31.5">
      <c r="A53" s="59">
        <v>40</v>
      </c>
      <c r="B53" s="25" t="s">
        <v>770</v>
      </c>
      <c r="C53" s="25" t="s">
        <v>390</v>
      </c>
      <c r="D53" s="25" t="s">
        <v>389</v>
      </c>
      <c r="E53" s="25" t="s">
        <v>771</v>
      </c>
      <c r="F53" s="25" t="s">
        <v>772</v>
      </c>
      <c r="G53" s="28">
        <v>137</v>
      </c>
      <c r="H53" s="28">
        <f t="shared" si="3"/>
        <v>150.70000000000002</v>
      </c>
      <c r="I53" s="61">
        <f t="shared" si="4"/>
        <v>10.549000000000003</v>
      </c>
      <c r="J53" s="61">
        <f t="shared" si="5"/>
        <v>161.24900000000002</v>
      </c>
      <c r="K53" s="60" t="e">
        <f>#REF!*J53</f>
        <v>#REF!</v>
      </c>
      <c r="L53" s="62">
        <v>0</v>
      </c>
      <c r="M53" s="62">
        <v>0</v>
      </c>
    </row>
    <row r="54" spans="1:13" ht="21">
      <c r="A54" s="59">
        <v>41</v>
      </c>
      <c r="B54" s="25" t="s">
        <v>629</v>
      </c>
      <c r="C54" s="25"/>
      <c r="D54" s="25" t="s">
        <v>404</v>
      </c>
      <c r="E54" s="25" t="s">
        <v>683</v>
      </c>
      <c r="F54" s="25" t="s">
        <v>684</v>
      </c>
      <c r="G54" s="28">
        <v>65.5</v>
      </c>
      <c r="H54" s="28">
        <f t="shared" si="3"/>
        <v>72.05000000000001</v>
      </c>
      <c r="I54" s="61">
        <f t="shared" si="4"/>
        <v>5.043500000000002</v>
      </c>
      <c r="J54" s="61">
        <f t="shared" si="5"/>
        <v>77.0935</v>
      </c>
      <c r="K54" s="60" t="e">
        <f>#REF!*J54</f>
        <v>#REF!</v>
      </c>
      <c r="L54" s="62">
        <v>0</v>
      </c>
      <c r="M54" s="62">
        <v>0</v>
      </c>
    </row>
    <row r="55" spans="1:13" ht="21">
      <c r="A55" s="59">
        <v>42</v>
      </c>
      <c r="B55" s="25" t="s">
        <v>629</v>
      </c>
      <c r="C55" s="25"/>
      <c r="D55" s="25" t="s">
        <v>404</v>
      </c>
      <c r="E55" s="25" t="s">
        <v>683</v>
      </c>
      <c r="F55" s="25" t="s">
        <v>577</v>
      </c>
      <c r="G55" s="28">
        <v>118.57</v>
      </c>
      <c r="H55" s="28">
        <f t="shared" si="3"/>
        <v>130.427</v>
      </c>
      <c r="I55" s="61">
        <f t="shared" si="4"/>
        <v>9.12989</v>
      </c>
      <c r="J55" s="61">
        <f t="shared" si="5"/>
        <v>139.55688999999998</v>
      </c>
      <c r="K55" s="60" t="e">
        <f>#REF!*J55</f>
        <v>#REF!</v>
      </c>
      <c r="L55" s="62">
        <v>0</v>
      </c>
      <c r="M55" s="62">
        <v>0</v>
      </c>
    </row>
    <row r="56" spans="1:13" ht="42">
      <c r="A56" s="59">
        <v>43</v>
      </c>
      <c r="B56" s="25" t="s">
        <v>630</v>
      </c>
      <c r="C56" s="25" t="s">
        <v>55</v>
      </c>
      <c r="D56" s="25" t="s">
        <v>447</v>
      </c>
      <c r="E56" s="25" t="s">
        <v>448</v>
      </c>
      <c r="F56" s="25" t="s">
        <v>449</v>
      </c>
      <c r="G56" s="28">
        <v>11.95</v>
      </c>
      <c r="H56" s="28">
        <f t="shared" si="3"/>
        <v>13.145</v>
      </c>
      <c r="I56" s="61">
        <f t="shared" si="4"/>
        <v>0.92015</v>
      </c>
      <c r="J56" s="61">
        <f t="shared" si="5"/>
        <v>14.06515</v>
      </c>
      <c r="K56" s="60" t="e">
        <f>#REF!*J56</f>
        <v>#REF!</v>
      </c>
      <c r="L56" s="62">
        <v>0</v>
      </c>
      <c r="M56" s="62">
        <v>0</v>
      </c>
    </row>
    <row r="57" spans="1:13" ht="21">
      <c r="A57" s="59">
        <v>44</v>
      </c>
      <c r="B57" s="25" t="s">
        <v>631</v>
      </c>
      <c r="C57" s="25" t="s">
        <v>450</v>
      </c>
      <c r="D57" s="25" t="s">
        <v>451</v>
      </c>
      <c r="E57" s="25" t="s">
        <v>452</v>
      </c>
      <c r="F57" s="25" t="s">
        <v>453</v>
      </c>
      <c r="G57" s="28">
        <v>14.02</v>
      </c>
      <c r="H57" s="28">
        <f t="shared" si="3"/>
        <v>15.422</v>
      </c>
      <c r="I57" s="61">
        <f t="shared" si="4"/>
        <v>1.0795400000000002</v>
      </c>
      <c r="J57" s="61">
        <f t="shared" si="5"/>
        <v>16.501540000000002</v>
      </c>
      <c r="K57" s="60" t="e">
        <f>#REF!*J57</f>
        <v>#REF!</v>
      </c>
      <c r="L57" s="62">
        <v>0</v>
      </c>
      <c r="M57" s="62">
        <v>0</v>
      </c>
    </row>
    <row r="58" spans="1:13" ht="21">
      <c r="A58" s="59">
        <v>45</v>
      </c>
      <c r="B58" s="25" t="s">
        <v>631</v>
      </c>
      <c r="C58" s="25" t="s">
        <v>450</v>
      </c>
      <c r="D58" s="25" t="s">
        <v>451</v>
      </c>
      <c r="E58" s="25" t="s">
        <v>452</v>
      </c>
      <c r="F58" s="25" t="s">
        <v>455</v>
      </c>
      <c r="G58" s="28">
        <v>10.76</v>
      </c>
      <c r="H58" s="28">
        <f t="shared" si="3"/>
        <v>11.836</v>
      </c>
      <c r="I58" s="61">
        <f t="shared" si="4"/>
        <v>0.8285200000000001</v>
      </c>
      <c r="J58" s="61">
        <f t="shared" si="5"/>
        <v>12.66452</v>
      </c>
      <c r="K58" s="60" t="e">
        <f>#REF!*J58</f>
        <v>#REF!</v>
      </c>
      <c r="L58" s="62">
        <v>0</v>
      </c>
      <c r="M58" s="62">
        <v>0</v>
      </c>
    </row>
    <row r="59" spans="1:13" ht="21">
      <c r="A59" s="59">
        <v>46</v>
      </c>
      <c r="B59" s="25" t="s">
        <v>456</v>
      </c>
      <c r="C59" s="25" t="s">
        <v>458</v>
      </c>
      <c r="D59" s="25" t="s">
        <v>457</v>
      </c>
      <c r="E59" s="25" t="s">
        <v>459</v>
      </c>
      <c r="F59" s="25" t="s">
        <v>460</v>
      </c>
      <c r="G59" s="28">
        <v>4.5</v>
      </c>
      <c r="H59" s="28">
        <f t="shared" si="3"/>
        <v>4.95</v>
      </c>
      <c r="I59" s="61">
        <f t="shared" si="4"/>
        <v>0.34650000000000003</v>
      </c>
      <c r="J59" s="61">
        <f t="shared" si="5"/>
        <v>5.2965</v>
      </c>
      <c r="K59" s="60" t="e">
        <f>#REF!*J59</f>
        <v>#REF!</v>
      </c>
      <c r="L59" s="62">
        <v>0</v>
      </c>
      <c r="M59" s="62">
        <v>0</v>
      </c>
    </row>
    <row r="60" spans="1:13" ht="21">
      <c r="A60" s="59">
        <v>47</v>
      </c>
      <c r="B60" s="25" t="s">
        <v>461</v>
      </c>
      <c r="C60" s="25" t="s">
        <v>463</v>
      </c>
      <c r="D60" s="25" t="s">
        <v>462</v>
      </c>
      <c r="E60" s="25" t="s">
        <v>632</v>
      </c>
      <c r="F60" s="25" t="s">
        <v>465</v>
      </c>
      <c r="G60" s="28">
        <v>41.5</v>
      </c>
      <c r="H60" s="28">
        <f t="shared" si="3"/>
        <v>45.650000000000006</v>
      </c>
      <c r="I60" s="61">
        <f t="shared" si="4"/>
        <v>3.195500000000001</v>
      </c>
      <c r="J60" s="61">
        <f t="shared" si="5"/>
        <v>48.84550000000001</v>
      </c>
      <c r="K60" s="60" t="e">
        <f>#REF!*J60</f>
        <v>#REF!</v>
      </c>
      <c r="L60" s="62">
        <v>0</v>
      </c>
      <c r="M60" s="62">
        <v>0</v>
      </c>
    </row>
    <row r="61" spans="1:13" ht="42">
      <c r="A61" s="59">
        <v>48</v>
      </c>
      <c r="B61" s="25" t="s">
        <v>482</v>
      </c>
      <c r="C61" s="25" t="s">
        <v>484</v>
      </c>
      <c r="D61" s="25" t="s">
        <v>483</v>
      </c>
      <c r="E61" s="25" t="s">
        <v>633</v>
      </c>
      <c r="F61" s="25" t="s">
        <v>486</v>
      </c>
      <c r="G61" s="28">
        <v>27.43</v>
      </c>
      <c r="H61" s="28">
        <f aca="true" t="shared" si="6" ref="H61:H90">G61*1.1</f>
        <v>30.173000000000002</v>
      </c>
      <c r="I61" s="61">
        <f t="shared" si="4"/>
        <v>2.1121100000000004</v>
      </c>
      <c r="J61" s="61">
        <f t="shared" si="5"/>
        <v>32.28511</v>
      </c>
      <c r="K61" s="60" t="e">
        <f>#REF!*J61</f>
        <v>#REF!</v>
      </c>
      <c r="L61" s="62" t="s">
        <v>792</v>
      </c>
      <c r="M61" s="62" t="s">
        <v>795</v>
      </c>
    </row>
    <row r="62" spans="1:13" ht="42">
      <c r="A62" s="59">
        <v>49</v>
      </c>
      <c r="B62" s="25" t="s">
        <v>482</v>
      </c>
      <c r="C62" s="25" t="s">
        <v>484</v>
      </c>
      <c r="D62" s="25" t="s">
        <v>483</v>
      </c>
      <c r="E62" s="25" t="s">
        <v>633</v>
      </c>
      <c r="F62" s="25" t="s">
        <v>685</v>
      </c>
      <c r="G62" s="28">
        <v>21.83</v>
      </c>
      <c r="H62" s="28">
        <f t="shared" si="6"/>
        <v>24.013</v>
      </c>
      <c r="I62" s="61">
        <f t="shared" si="4"/>
        <v>1.6809100000000003</v>
      </c>
      <c r="J62" s="61">
        <f t="shared" si="5"/>
        <v>25.693910000000002</v>
      </c>
      <c r="K62" s="60" t="e">
        <f>#REF!*J62</f>
        <v>#REF!</v>
      </c>
      <c r="L62" s="62" t="s">
        <v>793</v>
      </c>
      <c r="M62" s="62" t="s">
        <v>796</v>
      </c>
    </row>
    <row r="63" spans="1:13" ht="31.5">
      <c r="A63" s="59">
        <v>50</v>
      </c>
      <c r="B63" s="25" t="s">
        <v>704</v>
      </c>
      <c r="C63" s="25"/>
      <c r="D63" s="25"/>
      <c r="E63" s="25" t="s">
        <v>705</v>
      </c>
      <c r="F63" s="25" t="s">
        <v>706</v>
      </c>
      <c r="G63" s="28">
        <v>5.22</v>
      </c>
      <c r="H63" s="28">
        <f t="shared" si="6"/>
        <v>5.742</v>
      </c>
      <c r="I63" s="61">
        <f t="shared" si="4"/>
        <v>0.40194</v>
      </c>
      <c r="J63" s="61">
        <f t="shared" si="5"/>
        <v>6.14394</v>
      </c>
      <c r="K63" s="60" t="e">
        <f>#REF!*J63</f>
        <v>#REF!</v>
      </c>
      <c r="L63" s="62">
        <v>0</v>
      </c>
      <c r="M63" s="62">
        <v>0</v>
      </c>
    </row>
    <row r="64" spans="1:13" ht="21">
      <c r="A64" s="59">
        <v>51</v>
      </c>
      <c r="B64" s="25"/>
      <c r="C64" s="25"/>
      <c r="D64" s="25"/>
      <c r="E64" s="25" t="s">
        <v>480</v>
      </c>
      <c r="F64" s="25" t="s">
        <v>481</v>
      </c>
      <c r="G64" s="28">
        <v>11.97</v>
      </c>
      <c r="H64" s="28">
        <f t="shared" si="6"/>
        <v>13.167000000000002</v>
      </c>
      <c r="I64" s="61">
        <f t="shared" si="4"/>
        <v>0.9216900000000002</v>
      </c>
      <c r="J64" s="61">
        <f t="shared" si="5"/>
        <v>14.088690000000001</v>
      </c>
      <c r="K64" s="60" t="e">
        <f>#REF!*J64</f>
        <v>#REF!</v>
      </c>
      <c r="L64" s="62">
        <v>0</v>
      </c>
      <c r="M64" s="62">
        <v>0</v>
      </c>
    </row>
    <row r="65" spans="1:13" ht="21">
      <c r="A65" s="59">
        <v>52</v>
      </c>
      <c r="B65" s="25"/>
      <c r="C65" s="25"/>
      <c r="D65" s="25"/>
      <c r="E65" s="25" t="s">
        <v>707</v>
      </c>
      <c r="F65" s="25" t="s">
        <v>481</v>
      </c>
      <c r="G65" s="28">
        <v>12.84</v>
      </c>
      <c r="H65" s="28">
        <f t="shared" si="6"/>
        <v>14.124</v>
      </c>
      <c r="I65" s="61">
        <f t="shared" si="4"/>
        <v>0.9886800000000001</v>
      </c>
      <c r="J65" s="61">
        <f t="shared" si="5"/>
        <v>15.112680000000001</v>
      </c>
      <c r="K65" s="60" t="e">
        <f>#REF!*J65</f>
        <v>#REF!</v>
      </c>
      <c r="L65" s="62">
        <v>0</v>
      </c>
      <c r="M65" s="62">
        <v>0</v>
      </c>
    </row>
    <row r="66" spans="1:13" ht="21">
      <c r="A66" s="59">
        <v>53</v>
      </c>
      <c r="B66" s="25"/>
      <c r="C66" s="25"/>
      <c r="D66" s="25"/>
      <c r="E66" s="25" t="s">
        <v>559</v>
      </c>
      <c r="F66" s="25" t="s">
        <v>708</v>
      </c>
      <c r="G66" s="28">
        <v>7.8</v>
      </c>
      <c r="H66" s="28">
        <f t="shared" si="6"/>
        <v>8.58</v>
      </c>
      <c r="I66" s="61">
        <f t="shared" si="4"/>
        <v>0.6006</v>
      </c>
      <c r="J66" s="61">
        <f t="shared" si="5"/>
        <v>9.1806</v>
      </c>
      <c r="K66" s="60" t="e">
        <f>#REF!*J66</f>
        <v>#REF!</v>
      </c>
      <c r="L66" s="62">
        <v>0</v>
      </c>
      <c r="M66" s="62">
        <v>0</v>
      </c>
    </row>
    <row r="67" spans="1:13" ht="21">
      <c r="A67" s="59">
        <v>54</v>
      </c>
      <c r="B67" s="25" t="s">
        <v>523</v>
      </c>
      <c r="C67" s="25" t="s">
        <v>522</v>
      </c>
      <c r="D67" s="25" t="s">
        <v>521</v>
      </c>
      <c r="E67" s="25" t="s">
        <v>523</v>
      </c>
      <c r="F67" s="25" t="s">
        <v>525</v>
      </c>
      <c r="G67" s="28">
        <v>10.71</v>
      </c>
      <c r="H67" s="28">
        <f t="shared" si="6"/>
        <v>11.781000000000002</v>
      </c>
      <c r="I67" s="61">
        <f t="shared" si="4"/>
        <v>0.8246700000000002</v>
      </c>
      <c r="J67" s="61">
        <f t="shared" si="5"/>
        <v>12.605670000000003</v>
      </c>
      <c r="K67" s="60" t="e">
        <f>#REF!*J67</f>
        <v>#REF!</v>
      </c>
      <c r="L67" s="62">
        <v>0</v>
      </c>
      <c r="M67" s="62">
        <v>0</v>
      </c>
    </row>
    <row r="68" spans="1:13" ht="21">
      <c r="A68" s="59">
        <v>55</v>
      </c>
      <c r="B68" s="25" t="s">
        <v>529</v>
      </c>
      <c r="C68" s="25" t="s">
        <v>531</v>
      </c>
      <c r="D68" s="25" t="s">
        <v>530</v>
      </c>
      <c r="E68" s="25" t="s">
        <v>532</v>
      </c>
      <c r="F68" s="25" t="s">
        <v>492</v>
      </c>
      <c r="G68" s="28">
        <v>16.6</v>
      </c>
      <c r="H68" s="28">
        <f t="shared" si="6"/>
        <v>18.26</v>
      </c>
      <c r="I68" s="61">
        <f t="shared" si="4"/>
        <v>1.2782000000000002</v>
      </c>
      <c r="J68" s="61">
        <f t="shared" si="5"/>
        <v>19.538200000000003</v>
      </c>
      <c r="K68" s="60" t="e">
        <f>#REF!*J68</f>
        <v>#REF!</v>
      </c>
      <c r="L68" s="62">
        <v>0</v>
      </c>
      <c r="M68" s="62">
        <v>0</v>
      </c>
    </row>
    <row r="69" spans="1:13" ht="31.5">
      <c r="A69" s="59">
        <v>56</v>
      </c>
      <c r="B69" s="25" t="s">
        <v>537</v>
      </c>
      <c r="C69" s="25"/>
      <c r="D69" s="25"/>
      <c r="E69" s="25" t="s">
        <v>686</v>
      </c>
      <c r="F69" s="25" t="s">
        <v>544</v>
      </c>
      <c r="G69" s="28">
        <v>5.3</v>
      </c>
      <c r="H69" s="28">
        <f t="shared" si="6"/>
        <v>5.83</v>
      </c>
      <c r="I69" s="61">
        <f t="shared" si="4"/>
        <v>0.4081</v>
      </c>
      <c r="J69" s="61">
        <f t="shared" si="5"/>
        <v>6.2381</v>
      </c>
      <c r="K69" s="60" t="e">
        <f>#REF!*J69</f>
        <v>#REF!</v>
      </c>
      <c r="L69" s="62">
        <v>0</v>
      </c>
      <c r="M69" s="62">
        <v>0</v>
      </c>
    </row>
    <row r="70" spans="1:13" ht="31.5">
      <c r="A70" s="59">
        <v>57</v>
      </c>
      <c r="B70" s="25" t="s">
        <v>540</v>
      </c>
      <c r="C70" s="25" t="s">
        <v>542</v>
      </c>
      <c r="D70" s="25" t="s">
        <v>541</v>
      </c>
      <c r="E70" s="25" t="s">
        <v>543</v>
      </c>
      <c r="F70" s="25" t="s">
        <v>544</v>
      </c>
      <c r="G70" s="28">
        <v>42</v>
      </c>
      <c r="H70" s="28">
        <f t="shared" si="6"/>
        <v>46.2</v>
      </c>
      <c r="I70" s="61">
        <f t="shared" si="4"/>
        <v>3.2340000000000004</v>
      </c>
      <c r="J70" s="61">
        <f t="shared" si="5"/>
        <v>49.434000000000005</v>
      </c>
      <c r="K70" s="60" t="e">
        <f>#REF!*J70</f>
        <v>#REF!</v>
      </c>
      <c r="L70" s="62">
        <v>0</v>
      </c>
      <c r="M70" s="62">
        <v>0</v>
      </c>
    </row>
    <row r="71" spans="1:13" ht="31.5">
      <c r="A71" s="59">
        <v>58</v>
      </c>
      <c r="B71" s="25" t="s">
        <v>687</v>
      </c>
      <c r="C71" s="25"/>
      <c r="D71" s="25"/>
      <c r="E71" s="25" t="s">
        <v>688</v>
      </c>
      <c r="F71" s="25" t="s">
        <v>544</v>
      </c>
      <c r="G71" s="28">
        <v>6.68</v>
      </c>
      <c r="H71" s="28">
        <f t="shared" si="6"/>
        <v>7.348</v>
      </c>
      <c r="I71" s="61">
        <f t="shared" si="4"/>
        <v>0.51436</v>
      </c>
      <c r="J71" s="61">
        <f t="shared" si="5"/>
        <v>7.86236</v>
      </c>
      <c r="K71" s="60" t="e">
        <f>#REF!*J71</f>
        <v>#REF!</v>
      </c>
      <c r="L71" s="62">
        <v>0</v>
      </c>
      <c r="M71" s="62">
        <v>0</v>
      </c>
    </row>
    <row r="72" spans="1:13" ht="42">
      <c r="A72" s="59">
        <v>59</v>
      </c>
      <c r="B72" s="26" t="s">
        <v>634</v>
      </c>
      <c r="C72" s="25" t="s">
        <v>55</v>
      </c>
      <c r="D72" s="25" t="s">
        <v>567</v>
      </c>
      <c r="E72" s="26" t="s">
        <v>568</v>
      </c>
      <c r="F72" s="26" t="s">
        <v>574</v>
      </c>
      <c r="G72" s="28">
        <v>380.53</v>
      </c>
      <c r="H72" s="28">
        <f t="shared" si="6"/>
        <v>418.583</v>
      </c>
      <c r="I72" s="61">
        <f t="shared" si="4"/>
        <v>29.300810000000006</v>
      </c>
      <c r="J72" s="61">
        <f t="shared" si="5"/>
        <v>447.88381000000004</v>
      </c>
      <c r="K72" s="60" t="e">
        <f>#REF!*J72</f>
        <v>#REF!</v>
      </c>
      <c r="L72" s="62">
        <v>0</v>
      </c>
      <c r="M72" s="62">
        <v>0</v>
      </c>
    </row>
    <row r="73" spans="1:13" ht="31.5">
      <c r="A73" s="59">
        <v>60</v>
      </c>
      <c r="B73" s="26" t="s">
        <v>635</v>
      </c>
      <c r="C73" s="25" t="s">
        <v>609</v>
      </c>
      <c r="D73" s="25" t="s">
        <v>610</v>
      </c>
      <c r="E73" s="26" t="s">
        <v>635</v>
      </c>
      <c r="F73" s="26" t="s">
        <v>575</v>
      </c>
      <c r="G73" s="28">
        <v>415.04</v>
      </c>
      <c r="H73" s="28">
        <f t="shared" si="6"/>
        <v>456.54400000000004</v>
      </c>
      <c r="I73" s="61">
        <f t="shared" si="4"/>
        <v>31.958080000000006</v>
      </c>
      <c r="J73" s="61">
        <f t="shared" si="5"/>
        <v>488.50208000000003</v>
      </c>
      <c r="K73" s="60" t="e">
        <f>#REF!*J73</f>
        <v>#REF!</v>
      </c>
      <c r="L73" s="62">
        <v>0</v>
      </c>
      <c r="M73" s="62">
        <v>0</v>
      </c>
    </row>
    <row r="74" spans="1:13" ht="21">
      <c r="A74" s="59">
        <v>61</v>
      </c>
      <c r="B74" s="26" t="s">
        <v>689</v>
      </c>
      <c r="C74" s="25"/>
      <c r="D74" s="25"/>
      <c r="E74" s="26" t="s">
        <v>690</v>
      </c>
      <c r="F74" s="26" t="s">
        <v>691</v>
      </c>
      <c r="G74" s="28"/>
      <c r="H74" s="28">
        <v>173.05</v>
      </c>
      <c r="I74" s="61">
        <f t="shared" si="4"/>
        <v>12.113500000000002</v>
      </c>
      <c r="J74" s="61">
        <f t="shared" si="5"/>
        <v>185.1635</v>
      </c>
      <c r="K74" s="60" t="e">
        <f>#REF!*J74</f>
        <v>#REF!</v>
      </c>
      <c r="L74" s="62">
        <v>0</v>
      </c>
      <c r="M74" s="62">
        <v>0</v>
      </c>
    </row>
    <row r="75" spans="1:13" ht="21">
      <c r="A75" s="59">
        <v>62</v>
      </c>
      <c r="B75" s="26" t="s">
        <v>689</v>
      </c>
      <c r="C75" s="25"/>
      <c r="D75" s="25"/>
      <c r="E75" s="26" t="s">
        <v>690</v>
      </c>
      <c r="F75" s="26" t="s">
        <v>692</v>
      </c>
      <c r="G75" s="28"/>
      <c r="H75" s="28">
        <v>320.5</v>
      </c>
      <c r="I75" s="61">
        <f t="shared" si="4"/>
        <v>22.435000000000002</v>
      </c>
      <c r="J75" s="61">
        <f t="shared" si="5"/>
        <v>342.935</v>
      </c>
      <c r="K75" s="60" t="e">
        <f>#REF!*J75</f>
        <v>#REF!</v>
      </c>
      <c r="L75" s="62">
        <v>0</v>
      </c>
      <c r="M75" s="62">
        <v>0</v>
      </c>
    </row>
    <row r="76" spans="1:13" ht="21">
      <c r="A76" s="59">
        <v>63</v>
      </c>
      <c r="B76" s="26" t="s">
        <v>689</v>
      </c>
      <c r="C76" s="25"/>
      <c r="D76" s="25"/>
      <c r="E76" s="26" t="s">
        <v>690</v>
      </c>
      <c r="F76" s="26" t="s">
        <v>693</v>
      </c>
      <c r="G76" s="28"/>
      <c r="H76" s="28">
        <v>551.25</v>
      </c>
      <c r="I76" s="61">
        <f t="shared" si="4"/>
        <v>38.587500000000006</v>
      </c>
      <c r="J76" s="61">
        <f t="shared" si="5"/>
        <v>589.8375</v>
      </c>
      <c r="K76" s="60" t="e">
        <f>#REF!*J76</f>
        <v>#REF!</v>
      </c>
      <c r="L76" s="62">
        <v>0</v>
      </c>
      <c r="M76" s="62">
        <v>0</v>
      </c>
    </row>
    <row r="77" spans="1:13" ht="21">
      <c r="A77" s="59">
        <v>64</v>
      </c>
      <c r="B77" s="26" t="s">
        <v>694</v>
      </c>
      <c r="C77" s="25"/>
      <c r="D77" s="25"/>
      <c r="E77" s="26" t="s">
        <v>444</v>
      </c>
      <c r="F77" s="26" t="s">
        <v>695</v>
      </c>
      <c r="G77" s="28">
        <v>10.82</v>
      </c>
      <c r="H77" s="28">
        <f t="shared" si="6"/>
        <v>11.902000000000001</v>
      </c>
      <c r="I77" s="61">
        <f t="shared" si="4"/>
        <v>0.8331400000000001</v>
      </c>
      <c r="J77" s="61">
        <f t="shared" si="5"/>
        <v>12.735140000000001</v>
      </c>
      <c r="K77" s="60" t="e">
        <f>#REF!*J77</f>
        <v>#REF!</v>
      </c>
      <c r="L77" s="62">
        <v>0</v>
      </c>
      <c r="M77" s="62">
        <v>0</v>
      </c>
    </row>
    <row r="78" spans="1:13" ht="21">
      <c r="A78" s="59">
        <v>65</v>
      </c>
      <c r="B78" s="26" t="s">
        <v>694</v>
      </c>
      <c r="C78" s="25"/>
      <c r="D78" s="25"/>
      <c r="E78" s="26" t="s">
        <v>444</v>
      </c>
      <c r="F78" s="26" t="s">
        <v>696</v>
      </c>
      <c r="G78" s="28">
        <v>14.26</v>
      </c>
      <c r="H78" s="28">
        <f t="shared" si="6"/>
        <v>15.686000000000002</v>
      </c>
      <c r="I78" s="61">
        <f t="shared" si="4"/>
        <v>1.0980200000000002</v>
      </c>
      <c r="J78" s="61">
        <f t="shared" si="5"/>
        <v>16.78402</v>
      </c>
      <c r="K78" s="60" t="e">
        <f>#REF!*J78</f>
        <v>#REF!</v>
      </c>
      <c r="L78" s="62">
        <v>0</v>
      </c>
      <c r="M78" s="62">
        <v>0</v>
      </c>
    </row>
    <row r="79" spans="1:13" ht="21">
      <c r="A79" s="59">
        <v>66</v>
      </c>
      <c r="B79" s="25" t="s">
        <v>636</v>
      </c>
      <c r="C79" s="25" t="s">
        <v>605</v>
      </c>
      <c r="D79" s="25" t="s">
        <v>606</v>
      </c>
      <c r="E79" s="26" t="s">
        <v>697</v>
      </c>
      <c r="F79" s="26" t="s">
        <v>582</v>
      </c>
      <c r="G79" s="28">
        <v>8.77</v>
      </c>
      <c r="H79" s="28">
        <f t="shared" si="6"/>
        <v>9.647</v>
      </c>
      <c r="I79" s="61">
        <f t="shared" si="4"/>
        <v>0.6752900000000001</v>
      </c>
      <c r="J79" s="61">
        <f t="shared" si="5"/>
        <v>10.32229</v>
      </c>
      <c r="K79" s="60" t="e">
        <f>#REF!*J79</f>
        <v>#REF!</v>
      </c>
      <c r="L79" s="62">
        <v>0</v>
      </c>
      <c r="M79" s="62">
        <v>0</v>
      </c>
    </row>
    <row r="80" spans="1:13" ht="31.5">
      <c r="A80" s="59">
        <v>67</v>
      </c>
      <c r="B80" s="26" t="s">
        <v>583</v>
      </c>
      <c r="C80" s="25" t="s">
        <v>608</v>
      </c>
      <c r="D80" s="25" t="s">
        <v>607</v>
      </c>
      <c r="E80" s="26" t="s">
        <v>583</v>
      </c>
      <c r="F80" s="25" t="s">
        <v>584</v>
      </c>
      <c r="G80" s="28">
        <v>8.33</v>
      </c>
      <c r="H80" s="28">
        <f t="shared" si="6"/>
        <v>9.163</v>
      </c>
      <c r="I80" s="61">
        <f t="shared" si="4"/>
        <v>0.64141</v>
      </c>
      <c r="J80" s="61">
        <f t="shared" si="5"/>
        <v>9.80441</v>
      </c>
      <c r="K80" s="60" t="e">
        <f>#REF!*J80</f>
        <v>#REF!</v>
      </c>
      <c r="L80" s="62">
        <v>0</v>
      </c>
      <c r="M80" s="62">
        <v>0</v>
      </c>
    </row>
    <row r="81" spans="1:13" ht="21">
      <c r="A81" s="59">
        <v>68</v>
      </c>
      <c r="B81" s="26" t="s">
        <v>579</v>
      </c>
      <c r="C81" s="25" t="s">
        <v>637</v>
      </c>
      <c r="D81" s="25" t="s">
        <v>638</v>
      </c>
      <c r="E81" s="26" t="s">
        <v>698</v>
      </c>
      <c r="F81" s="26" t="s">
        <v>580</v>
      </c>
      <c r="G81" s="28">
        <v>40</v>
      </c>
      <c r="H81" s="28">
        <f t="shared" si="6"/>
        <v>44</v>
      </c>
      <c r="I81" s="61">
        <f t="shared" si="4"/>
        <v>3.08</v>
      </c>
      <c r="J81" s="61">
        <f t="shared" si="5"/>
        <v>47.08</v>
      </c>
      <c r="K81" s="60" t="e">
        <f>#REF!*J81</f>
        <v>#REF!</v>
      </c>
      <c r="L81" s="62" t="s">
        <v>794</v>
      </c>
      <c r="M81" s="62" t="s">
        <v>797</v>
      </c>
    </row>
    <row r="82" spans="1:13" ht="21">
      <c r="A82" s="59">
        <v>69</v>
      </c>
      <c r="B82" s="26" t="s">
        <v>639</v>
      </c>
      <c r="C82" s="25" t="s">
        <v>597</v>
      </c>
      <c r="D82" s="25" t="s">
        <v>599</v>
      </c>
      <c r="E82" s="26" t="s">
        <v>596</v>
      </c>
      <c r="F82" s="26" t="s">
        <v>598</v>
      </c>
      <c r="G82" s="28">
        <v>68.89</v>
      </c>
      <c r="H82" s="28">
        <f t="shared" si="6"/>
        <v>75.77900000000001</v>
      </c>
      <c r="I82" s="61">
        <f t="shared" si="4"/>
        <v>5.3045300000000015</v>
      </c>
      <c r="J82" s="61">
        <f t="shared" si="5"/>
        <v>81.08353000000001</v>
      </c>
      <c r="K82" s="60" t="e">
        <f>#REF!*J82</f>
        <v>#REF!</v>
      </c>
      <c r="L82" s="62">
        <v>0</v>
      </c>
      <c r="M82" s="62">
        <v>0</v>
      </c>
    </row>
    <row r="83" spans="1:13" ht="21">
      <c r="A83" s="59">
        <v>70</v>
      </c>
      <c r="B83" s="25" t="s">
        <v>586</v>
      </c>
      <c r="C83" s="25" t="s">
        <v>601</v>
      </c>
      <c r="D83" s="25" t="s">
        <v>600</v>
      </c>
      <c r="E83" s="25" t="s">
        <v>586</v>
      </c>
      <c r="F83" s="26" t="s">
        <v>587</v>
      </c>
      <c r="G83" s="28">
        <v>28.56</v>
      </c>
      <c r="H83" s="28">
        <f t="shared" si="6"/>
        <v>31.416</v>
      </c>
      <c r="I83" s="61">
        <f t="shared" si="4"/>
        <v>2.19912</v>
      </c>
      <c r="J83" s="61">
        <f t="shared" si="5"/>
        <v>33.61512</v>
      </c>
      <c r="K83" s="60" t="e">
        <f>#REF!*J83</f>
        <v>#REF!</v>
      </c>
      <c r="L83" s="62">
        <v>0</v>
      </c>
      <c r="M83" s="62">
        <v>0</v>
      </c>
    </row>
    <row r="84" spans="1:13" ht="21">
      <c r="A84" s="59">
        <v>71</v>
      </c>
      <c r="B84" s="25" t="s">
        <v>699</v>
      </c>
      <c r="C84" s="25"/>
      <c r="D84" s="25"/>
      <c r="E84" s="25" t="s">
        <v>699</v>
      </c>
      <c r="F84" s="26" t="s">
        <v>700</v>
      </c>
      <c r="G84" s="28">
        <v>36</v>
      </c>
      <c r="H84" s="28">
        <f t="shared" si="6"/>
        <v>39.6</v>
      </c>
      <c r="I84" s="61">
        <f t="shared" si="4"/>
        <v>2.7720000000000002</v>
      </c>
      <c r="J84" s="61">
        <f t="shared" si="5"/>
        <v>42.372</v>
      </c>
      <c r="K84" s="60" t="e">
        <f>#REF!*J84</f>
        <v>#REF!</v>
      </c>
      <c r="L84" s="62">
        <v>0</v>
      </c>
      <c r="M84" s="62">
        <v>0</v>
      </c>
    </row>
    <row r="85" spans="1:13" ht="21">
      <c r="A85" s="59">
        <v>72</v>
      </c>
      <c r="B85" s="25" t="s">
        <v>588</v>
      </c>
      <c r="C85" s="25" t="s">
        <v>118</v>
      </c>
      <c r="D85" s="25" t="s">
        <v>117</v>
      </c>
      <c r="E85" s="25" t="s">
        <v>588</v>
      </c>
      <c r="F85" s="26" t="s">
        <v>589</v>
      </c>
      <c r="G85" s="28">
        <v>33.94</v>
      </c>
      <c r="H85" s="28">
        <f t="shared" si="6"/>
        <v>37.334</v>
      </c>
      <c r="I85" s="61">
        <f aca="true" t="shared" si="7" ref="I85:I90">H85*0.07</f>
        <v>2.6133800000000003</v>
      </c>
      <c r="J85" s="61">
        <f aca="true" t="shared" si="8" ref="J85:J90">H85+I85</f>
        <v>39.94738</v>
      </c>
      <c r="K85" s="60" t="e">
        <f>#REF!*J85</f>
        <v>#REF!</v>
      </c>
      <c r="L85" s="62">
        <v>0</v>
      </c>
      <c r="M85" s="62">
        <v>0</v>
      </c>
    </row>
    <row r="86" spans="1:13" ht="31.5">
      <c r="A86" s="59">
        <v>73</v>
      </c>
      <c r="B86" s="25" t="s">
        <v>640</v>
      </c>
      <c r="C86" s="25" t="s">
        <v>603</v>
      </c>
      <c r="D86" s="25" t="s">
        <v>602</v>
      </c>
      <c r="E86" s="25" t="s">
        <v>701</v>
      </c>
      <c r="F86" s="25" t="s">
        <v>590</v>
      </c>
      <c r="G86" s="28">
        <v>1505.34</v>
      </c>
      <c r="H86" s="28">
        <f t="shared" si="6"/>
        <v>1655.874</v>
      </c>
      <c r="I86" s="61">
        <f t="shared" si="7"/>
        <v>115.91118000000002</v>
      </c>
      <c r="J86" s="61">
        <f t="shared" si="8"/>
        <v>1771.78518</v>
      </c>
      <c r="K86" s="60" t="e">
        <f>#REF!*J86</f>
        <v>#REF!</v>
      </c>
      <c r="L86" s="62">
        <v>0</v>
      </c>
      <c r="M86" s="62">
        <v>0</v>
      </c>
    </row>
    <row r="87" spans="1:13" ht="21">
      <c r="A87" s="59">
        <v>74</v>
      </c>
      <c r="B87" s="26" t="s">
        <v>641</v>
      </c>
      <c r="C87" s="25" t="s">
        <v>592</v>
      </c>
      <c r="D87" s="25" t="s">
        <v>604</v>
      </c>
      <c r="E87" s="26" t="s">
        <v>591</v>
      </c>
      <c r="F87" s="26" t="s">
        <v>702</v>
      </c>
      <c r="G87" s="28">
        <v>20</v>
      </c>
      <c r="H87" s="28">
        <f t="shared" si="6"/>
        <v>22</v>
      </c>
      <c r="I87" s="61">
        <f t="shared" si="7"/>
        <v>1.54</v>
      </c>
      <c r="J87" s="61">
        <f t="shared" si="8"/>
        <v>23.54</v>
      </c>
      <c r="K87" s="60" t="e">
        <f>#REF!*J87</f>
        <v>#REF!</v>
      </c>
      <c r="L87" s="62">
        <v>0</v>
      </c>
      <c r="M87" s="62">
        <v>0</v>
      </c>
    </row>
    <row r="88" spans="1:13" ht="21">
      <c r="A88" s="59">
        <v>75</v>
      </c>
      <c r="B88" s="26" t="s">
        <v>593</v>
      </c>
      <c r="C88" s="25" t="s">
        <v>595</v>
      </c>
      <c r="D88" s="25" t="s">
        <v>594</v>
      </c>
      <c r="E88" s="26" t="s">
        <v>593</v>
      </c>
      <c r="F88" s="26" t="s">
        <v>703</v>
      </c>
      <c r="G88" s="64">
        <v>18.68</v>
      </c>
      <c r="H88" s="28">
        <f t="shared" si="6"/>
        <v>20.548000000000002</v>
      </c>
      <c r="I88" s="61">
        <f t="shared" si="7"/>
        <v>1.4383600000000003</v>
      </c>
      <c r="J88" s="61">
        <f t="shared" si="8"/>
        <v>21.98636</v>
      </c>
      <c r="K88" s="60" t="e">
        <f>#REF!*J88</f>
        <v>#REF!</v>
      </c>
      <c r="L88" s="62">
        <v>0</v>
      </c>
      <c r="M88" s="62">
        <v>0</v>
      </c>
    </row>
    <row r="89" spans="1:13" ht="21">
      <c r="A89" s="59">
        <v>76</v>
      </c>
      <c r="B89" s="26" t="s">
        <v>710</v>
      </c>
      <c r="C89" s="25"/>
      <c r="D89" s="25"/>
      <c r="E89" s="26" t="s">
        <v>711</v>
      </c>
      <c r="F89" s="26" t="s">
        <v>712</v>
      </c>
      <c r="G89" s="64">
        <v>46.63</v>
      </c>
      <c r="H89" s="28">
        <f t="shared" si="6"/>
        <v>51.293000000000006</v>
      </c>
      <c r="I89" s="61">
        <f t="shared" si="7"/>
        <v>3.590510000000001</v>
      </c>
      <c r="J89" s="61">
        <f t="shared" si="8"/>
        <v>54.88351000000001</v>
      </c>
      <c r="K89" s="60" t="e">
        <f>#REF!*J89</f>
        <v>#REF!</v>
      </c>
      <c r="L89" s="62">
        <v>0</v>
      </c>
      <c r="M89" s="62">
        <v>0</v>
      </c>
    </row>
    <row r="90" spans="1:13" ht="21">
      <c r="A90" s="59">
        <v>77</v>
      </c>
      <c r="B90" s="26" t="s">
        <v>710</v>
      </c>
      <c r="C90" s="25"/>
      <c r="D90" s="25"/>
      <c r="E90" s="26" t="s">
        <v>711</v>
      </c>
      <c r="F90" s="26" t="s">
        <v>713</v>
      </c>
      <c r="G90" s="64">
        <v>85</v>
      </c>
      <c r="H90" s="28">
        <f t="shared" si="6"/>
        <v>93.50000000000001</v>
      </c>
      <c r="I90" s="61">
        <f t="shared" si="7"/>
        <v>6.545000000000002</v>
      </c>
      <c r="J90" s="61">
        <f t="shared" si="8"/>
        <v>100.04500000000002</v>
      </c>
      <c r="K90" s="60" t="e">
        <f>#REF!*J90</f>
        <v>#REF!</v>
      </c>
      <c r="L90" s="62">
        <v>0</v>
      </c>
      <c r="M90" s="62">
        <v>0</v>
      </c>
    </row>
    <row r="91" spans="1:13" ht="21.75" thickBot="1">
      <c r="A91" s="65">
        <v>78</v>
      </c>
      <c r="B91" s="66" t="s">
        <v>714</v>
      </c>
      <c r="C91" s="48"/>
      <c r="D91" s="48"/>
      <c r="E91" s="67"/>
      <c r="F91" s="67"/>
      <c r="G91" s="68"/>
      <c r="H91" s="49"/>
      <c r="I91" s="69"/>
      <c r="J91" s="69"/>
      <c r="K91" s="52"/>
      <c r="L91" s="70">
        <v>0</v>
      </c>
      <c r="M91" s="70">
        <v>0</v>
      </c>
    </row>
    <row r="92" spans="1:13" ht="13.5" thickBot="1">
      <c r="A92" s="71"/>
      <c r="B92" s="71" t="s">
        <v>665</v>
      </c>
      <c r="C92" s="71"/>
      <c r="D92" s="71"/>
      <c r="E92" s="71"/>
      <c r="F92" s="72"/>
      <c r="G92" s="73">
        <f>SUM(G15:G90)</f>
        <v>6567.630000000001</v>
      </c>
      <c r="H92" s="73">
        <f>SUM(H15:H90)</f>
        <v>8269.193</v>
      </c>
      <c r="I92" s="74">
        <f>SUM(I15:I90)</f>
        <v>578.84351</v>
      </c>
      <c r="J92" s="40">
        <f>SUM(J15:J90)</f>
        <v>8848.036510000002</v>
      </c>
      <c r="K92" s="41" t="e">
        <f>SUM(K15:K90)</f>
        <v>#REF!</v>
      </c>
      <c r="L92" s="30"/>
      <c r="M92" s="24"/>
    </row>
    <row r="93" spans="1:13" ht="12.75" customHeight="1">
      <c r="A93" s="24"/>
      <c r="B93" s="75"/>
      <c r="C93" s="75"/>
      <c r="D93" s="75"/>
      <c r="E93" s="75"/>
      <c r="F93" s="27"/>
      <c r="G93" s="33"/>
      <c r="H93" s="76"/>
      <c r="I93" s="30"/>
      <c r="J93" s="30"/>
      <c r="K93" s="24"/>
      <c r="L93" s="30"/>
      <c r="M93" s="24"/>
    </row>
    <row r="94" spans="1:13" ht="12.75">
      <c r="A94" s="135" t="s">
        <v>768</v>
      </c>
      <c r="B94" s="136"/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</row>
    <row r="95" spans="1:13" ht="12.75" customHeight="1">
      <c r="A95" s="136"/>
      <c r="B95" s="136"/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</row>
    <row r="96" spans="1:13" ht="14.25" customHeight="1" thickBot="1">
      <c r="A96" s="35"/>
      <c r="B96" s="36"/>
      <c r="C96" s="36"/>
      <c r="D96" s="36"/>
      <c r="E96" s="36"/>
      <c r="F96" s="37"/>
      <c r="G96" s="33"/>
      <c r="H96" s="34"/>
      <c r="I96" s="38"/>
      <c r="J96" s="38"/>
      <c r="K96" s="38"/>
      <c r="L96" s="39"/>
      <c r="M96" s="38"/>
    </row>
    <row r="97" spans="1:13" s="31" customFormat="1" ht="37.5" customHeight="1" thickBot="1">
      <c r="A97" s="77" t="s">
        <v>4</v>
      </c>
      <c r="B97" s="125" t="s">
        <v>1</v>
      </c>
      <c r="C97" s="126"/>
      <c r="D97" s="126"/>
      <c r="E97" s="126"/>
      <c r="F97" s="126"/>
      <c r="G97" s="78"/>
      <c r="H97" s="79"/>
      <c r="I97" s="79"/>
      <c r="J97" s="79"/>
      <c r="K97" s="79"/>
      <c r="L97" s="80" t="s">
        <v>789</v>
      </c>
      <c r="M97" s="81" t="s">
        <v>791</v>
      </c>
    </row>
    <row r="98" spans="1:13" ht="12.75">
      <c r="A98" s="82">
        <v>1</v>
      </c>
      <c r="B98" s="127" t="s">
        <v>720</v>
      </c>
      <c r="C98" s="128"/>
      <c r="D98" s="128"/>
      <c r="E98" s="128"/>
      <c r="F98" s="128"/>
      <c r="G98" s="83"/>
      <c r="H98" s="84"/>
      <c r="I98" s="84"/>
      <c r="J98" s="84"/>
      <c r="K98" s="85"/>
      <c r="L98" s="85">
        <v>0</v>
      </c>
      <c r="M98" s="85">
        <v>0</v>
      </c>
    </row>
    <row r="99" spans="1:13" s="32" customFormat="1" ht="14.25" customHeight="1">
      <c r="A99" s="86">
        <v>2</v>
      </c>
      <c r="B99" s="122" t="s">
        <v>715</v>
      </c>
      <c r="C99" s="123"/>
      <c r="D99" s="123"/>
      <c r="E99" s="123"/>
      <c r="F99" s="123"/>
      <c r="G99" s="87"/>
      <c r="H99" s="88"/>
      <c r="I99" s="88"/>
      <c r="J99" s="88"/>
      <c r="K99" s="88"/>
      <c r="L99" s="88">
        <v>0</v>
      </c>
      <c r="M99" s="88">
        <v>0</v>
      </c>
    </row>
    <row r="100" spans="1:13" s="32" customFormat="1" ht="14.25" customHeight="1">
      <c r="A100" s="86">
        <v>3</v>
      </c>
      <c r="B100" s="122" t="s">
        <v>716</v>
      </c>
      <c r="C100" s="123"/>
      <c r="D100" s="123"/>
      <c r="E100" s="123"/>
      <c r="F100" s="123"/>
      <c r="G100" s="87"/>
      <c r="H100" s="88"/>
      <c r="I100" s="88"/>
      <c r="J100" s="88"/>
      <c r="K100" s="88"/>
      <c r="L100" s="88">
        <v>0</v>
      </c>
      <c r="M100" s="88">
        <v>0</v>
      </c>
    </row>
    <row r="101" spans="1:13" ht="12.75">
      <c r="A101" s="89">
        <v>4</v>
      </c>
      <c r="B101" s="118" t="s">
        <v>717</v>
      </c>
      <c r="C101" s="119"/>
      <c r="D101" s="119"/>
      <c r="E101" s="119"/>
      <c r="F101" s="119"/>
      <c r="G101" s="90"/>
      <c r="H101" s="91"/>
      <c r="I101" s="92"/>
      <c r="J101" s="92"/>
      <c r="K101" s="62"/>
      <c r="L101" s="62">
        <v>1200</v>
      </c>
      <c r="M101" s="62">
        <v>1200</v>
      </c>
    </row>
    <row r="102" spans="1:13" ht="12.75">
      <c r="A102" s="89">
        <v>5</v>
      </c>
      <c r="B102" s="118" t="s">
        <v>718</v>
      </c>
      <c r="C102" s="119"/>
      <c r="D102" s="119"/>
      <c r="E102" s="119"/>
      <c r="F102" s="119"/>
      <c r="G102" s="91"/>
      <c r="H102" s="93"/>
      <c r="I102" s="62"/>
      <c r="J102" s="62"/>
      <c r="K102" s="62"/>
      <c r="L102" s="62">
        <v>0</v>
      </c>
      <c r="M102" s="62">
        <v>0</v>
      </c>
    </row>
    <row r="103" spans="1:13" ht="12.75">
      <c r="A103" s="86">
        <v>6</v>
      </c>
      <c r="B103" s="118" t="s">
        <v>719</v>
      </c>
      <c r="C103" s="119"/>
      <c r="D103" s="119"/>
      <c r="E103" s="119"/>
      <c r="F103" s="119"/>
      <c r="G103" s="91"/>
      <c r="H103" s="93"/>
      <c r="I103" s="62"/>
      <c r="J103" s="62"/>
      <c r="K103" s="62"/>
      <c r="L103" s="62">
        <v>0</v>
      </c>
      <c r="M103" s="62">
        <v>0</v>
      </c>
    </row>
    <row r="104" spans="1:13" ht="12.75">
      <c r="A104" s="86">
        <v>7</v>
      </c>
      <c r="B104" s="118" t="s">
        <v>721</v>
      </c>
      <c r="C104" s="119"/>
      <c r="D104" s="119"/>
      <c r="E104" s="119"/>
      <c r="F104" s="119"/>
      <c r="G104" s="91"/>
      <c r="H104" s="93"/>
      <c r="I104" s="62"/>
      <c r="J104" s="62"/>
      <c r="K104" s="62"/>
      <c r="L104" s="62">
        <v>0</v>
      </c>
      <c r="M104" s="62">
        <v>0</v>
      </c>
    </row>
    <row r="105" spans="1:13" ht="12.75">
      <c r="A105" s="89">
        <v>8</v>
      </c>
      <c r="B105" s="118" t="s">
        <v>778</v>
      </c>
      <c r="C105" s="119"/>
      <c r="D105" s="119"/>
      <c r="E105" s="119"/>
      <c r="F105" s="119"/>
      <c r="G105" s="91"/>
      <c r="H105" s="93"/>
      <c r="I105" s="62"/>
      <c r="J105" s="62"/>
      <c r="K105" s="62"/>
      <c r="L105" s="62">
        <v>13340</v>
      </c>
      <c r="M105" s="62">
        <v>13340</v>
      </c>
    </row>
    <row r="106" spans="1:13" ht="12.75">
      <c r="A106" s="89">
        <v>9</v>
      </c>
      <c r="B106" s="118" t="s">
        <v>722</v>
      </c>
      <c r="C106" s="119"/>
      <c r="D106" s="119"/>
      <c r="E106" s="119"/>
      <c r="F106" s="119"/>
      <c r="G106" s="91"/>
      <c r="H106" s="93"/>
      <c r="I106" s="62"/>
      <c r="J106" s="62"/>
      <c r="K106" s="62"/>
      <c r="L106" s="62">
        <v>0</v>
      </c>
      <c r="M106" s="62">
        <v>0</v>
      </c>
    </row>
    <row r="107" spans="1:13" ht="12.75">
      <c r="A107" s="86">
        <v>10</v>
      </c>
      <c r="B107" s="118" t="s">
        <v>723</v>
      </c>
      <c r="C107" s="119"/>
      <c r="D107" s="119"/>
      <c r="E107" s="119"/>
      <c r="F107" s="119"/>
      <c r="G107" s="91"/>
      <c r="H107" s="93"/>
      <c r="I107" s="62"/>
      <c r="J107" s="62"/>
      <c r="K107" s="62"/>
      <c r="L107" s="62">
        <v>0</v>
      </c>
      <c r="M107" s="62">
        <v>0</v>
      </c>
    </row>
    <row r="108" spans="1:13" ht="12.75">
      <c r="A108" s="86">
        <v>11</v>
      </c>
      <c r="B108" s="118" t="s">
        <v>724</v>
      </c>
      <c r="C108" s="119"/>
      <c r="D108" s="119"/>
      <c r="E108" s="119"/>
      <c r="F108" s="119"/>
      <c r="G108" s="91"/>
      <c r="H108" s="93"/>
      <c r="I108" s="62"/>
      <c r="J108" s="62"/>
      <c r="K108" s="62"/>
      <c r="L108" s="62">
        <v>2750</v>
      </c>
      <c r="M108" s="62">
        <v>2750</v>
      </c>
    </row>
    <row r="109" spans="1:13" ht="12.75">
      <c r="A109" s="89">
        <v>12</v>
      </c>
      <c r="B109" s="118" t="s">
        <v>779</v>
      </c>
      <c r="C109" s="119"/>
      <c r="D109" s="119"/>
      <c r="E109" s="119"/>
      <c r="F109" s="119"/>
      <c r="G109" s="91"/>
      <c r="H109" s="93"/>
      <c r="I109" s="62"/>
      <c r="J109" s="62"/>
      <c r="K109" s="62"/>
      <c r="L109" s="62">
        <v>1400</v>
      </c>
      <c r="M109" s="62">
        <v>1400</v>
      </c>
    </row>
    <row r="110" spans="1:13" ht="12.75">
      <c r="A110" s="89">
        <v>13</v>
      </c>
      <c r="B110" s="118" t="s">
        <v>780</v>
      </c>
      <c r="C110" s="119"/>
      <c r="D110" s="119"/>
      <c r="E110" s="119"/>
      <c r="F110" s="119"/>
      <c r="G110" s="91"/>
      <c r="H110" s="93"/>
      <c r="I110" s="62"/>
      <c r="J110" s="62"/>
      <c r="K110" s="62"/>
      <c r="L110" s="63">
        <v>1800</v>
      </c>
      <c r="M110" s="63">
        <v>1800</v>
      </c>
    </row>
    <row r="111" spans="1:13" ht="12.75">
      <c r="A111" s="86">
        <v>14</v>
      </c>
      <c r="B111" s="118" t="s">
        <v>725</v>
      </c>
      <c r="C111" s="119"/>
      <c r="D111" s="119"/>
      <c r="E111" s="119"/>
      <c r="F111" s="119"/>
      <c r="G111" s="91"/>
      <c r="H111" s="93"/>
      <c r="I111" s="62"/>
      <c r="J111" s="62"/>
      <c r="K111" s="62"/>
      <c r="L111" s="62">
        <v>0</v>
      </c>
      <c r="M111" s="62">
        <v>0</v>
      </c>
    </row>
    <row r="112" spans="1:13" ht="12.75">
      <c r="A112" s="86">
        <v>15</v>
      </c>
      <c r="B112" s="118" t="s">
        <v>726</v>
      </c>
      <c r="C112" s="119"/>
      <c r="D112" s="119"/>
      <c r="E112" s="119"/>
      <c r="F112" s="119"/>
      <c r="G112" s="91"/>
      <c r="H112" s="93"/>
      <c r="I112" s="62"/>
      <c r="J112" s="62"/>
      <c r="K112" s="62"/>
      <c r="L112" s="62">
        <v>0</v>
      </c>
      <c r="M112" s="62">
        <v>0</v>
      </c>
    </row>
    <row r="113" spans="1:13" ht="12.75">
      <c r="A113" s="89">
        <v>16</v>
      </c>
      <c r="B113" s="118" t="s">
        <v>727</v>
      </c>
      <c r="C113" s="119"/>
      <c r="D113" s="119"/>
      <c r="E113" s="119"/>
      <c r="F113" s="119"/>
      <c r="G113" s="91"/>
      <c r="H113" s="93"/>
      <c r="I113" s="62"/>
      <c r="J113" s="62"/>
      <c r="K113" s="62"/>
      <c r="L113" s="62">
        <v>0</v>
      </c>
      <c r="M113" s="62">
        <v>0</v>
      </c>
    </row>
    <row r="114" spans="1:13" ht="12.75">
      <c r="A114" s="89">
        <v>17</v>
      </c>
      <c r="B114" s="118" t="s">
        <v>728</v>
      </c>
      <c r="C114" s="119"/>
      <c r="D114" s="119"/>
      <c r="E114" s="119"/>
      <c r="F114" s="119"/>
      <c r="G114" s="91"/>
      <c r="H114" s="93"/>
      <c r="I114" s="62"/>
      <c r="J114" s="62"/>
      <c r="K114" s="62"/>
      <c r="L114" s="62">
        <v>0</v>
      </c>
      <c r="M114" s="62">
        <v>0</v>
      </c>
    </row>
    <row r="115" spans="1:13" ht="12.75">
      <c r="A115" s="86">
        <v>18</v>
      </c>
      <c r="B115" s="118" t="s">
        <v>784</v>
      </c>
      <c r="C115" s="119"/>
      <c r="D115" s="119"/>
      <c r="E115" s="119"/>
      <c r="F115" s="119"/>
      <c r="G115" s="91"/>
      <c r="H115" s="93"/>
      <c r="I115" s="62"/>
      <c r="J115" s="62"/>
      <c r="K115" s="62"/>
      <c r="L115" s="63">
        <v>0</v>
      </c>
      <c r="M115" s="63">
        <v>0</v>
      </c>
    </row>
    <row r="116" spans="1:13" ht="12.75">
      <c r="A116" s="86">
        <v>19</v>
      </c>
      <c r="B116" s="118" t="s">
        <v>773</v>
      </c>
      <c r="C116" s="119"/>
      <c r="D116" s="119"/>
      <c r="E116" s="119"/>
      <c r="F116" s="119"/>
      <c r="G116" s="91"/>
      <c r="H116" s="93"/>
      <c r="I116" s="62"/>
      <c r="J116" s="62"/>
      <c r="K116" s="62"/>
      <c r="L116" s="62">
        <v>15</v>
      </c>
      <c r="M116" s="62">
        <v>15</v>
      </c>
    </row>
    <row r="117" spans="1:13" ht="12.75">
      <c r="A117" s="89">
        <v>20</v>
      </c>
      <c r="B117" s="118" t="s">
        <v>781</v>
      </c>
      <c r="C117" s="119"/>
      <c r="D117" s="119"/>
      <c r="E117" s="119"/>
      <c r="F117" s="119"/>
      <c r="G117" s="91"/>
      <c r="H117" s="93"/>
      <c r="I117" s="62"/>
      <c r="J117" s="62"/>
      <c r="K117" s="62"/>
      <c r="L117" s="62">
        <v>500</v>
      </c>
      <c r="M117" s="62">
        <v>500</v>
      </c>
    </row>
    <row r="118" spans="1:13" ht="12.75">
      <c r="A118" s="89">
        <v>21</v>
      </c>
      <c r="B118" s="118" t="s">
        <v>729</v>
      </c>
      <c r="C118" s="119"/>
      <c r="D118" s="119"/>
      <c r="E118" s="119"/>
      <c r="F118" s="119"/>
      <c r="G118" s="91"/>
      <c r="H118" s="93"/>
      <c r="I118" s="62"/>
      <c r="J118" s="62"/>
      <c r="K118" s="62"/>
      <c r="L118" s="62" t="s">
        <v>785</v>
      </c>
      <c r="M118" s="62" t="s">
        <v>785</v>
      </c>
    </row>
    <row r="119" spans="1:13" ht="12.75">
      <c r="A119" s="86">
        <v>22</v>
      </c>
      <c r="B119" s="118" t="s">
        <v>730</v>
      </c>
      <c r="C119" s="119"/>
      <c r="D119" s="119"/>
      <c r="E119" s="119"/>
      <c r="F119" s="119"/>
      <c r="G119" s="91"/>
      <c r="H119" s="93"/>
      <c r="I119" s="62"/>
      <c r="J119" s="62"/>
      <c r="K119" s="62"/>
      <c r="L119" s="62" t="s">
        <v>786</v>
      </c>
      <c r="M119" s="62" t="s">
        <v>786</v>
      </c>
    </row>
    <row r="120" spans="1:13" ht="12.75">
      <c r="A120" s="86">
        <v>23</v>
      </c>
      <c r="B120" s="118" t="s">
        <v>731</v>
      </c>
      <c r="C120" s="119"/>
      <c r="D120" s="119"/>
      <c r="E120" s="119"/>
      <c r="F120" s="119"/>
      <c r="G120" s="91"/>
      <c r="H120" s="93"/>
      <c r="I120" s="62"/>
      <c r="J120" s="62"/>
      <c r="K120" s="62"/>
      <c r="L120" s="62" t="s">
        <v>787</v>
      </c>
      <c r="M120" s="62" t="s">
        <v>787</v>
      </c>
    </row>
    <row r="121" spans="1:13" ht="12.75">
      <c r="A121" s="89">
        <v>24</v>
      </c>
      <c r="B121" s="118" t="s">
        <v>732</v>
      </c>
      <c r="C121" s="119"/>
      <c r="D121" s="119"/>
      <c r="E121" s="119"/>
      <c r="F121" s="119"/>
      <c r="G121" s="91"/>
      <c r="H121" s="93"/>
      <c r="I121" s="62"/>
      <c r="J121" s="62"/>
      <c r="K121" s="62"/>
      <c r="L121" s="62" t="s">
        <v>788</v>
      </c>
      <c r="M121" s="62" t="s">
        <v>788</v>
      </c>
    </row>
    <row r="122" spans="1:13" ht="12.75">
      <c r="A122" s="89">
        <v>25</v>
      </c>
      <c r="B122" s="118" t="s">
        <v>733</v>
      </c>
      <c r="C122" s="119"/>
      <c r="D122" s="119"/>
      <c r="E122" s="119"/>
      <c r="F122" s="119"/>
      <c r="G122" s="91"/>
      <c r="H122" s="93"/>
      <c r="I122" s="62"/>
      <c r="J122" s="62"/>
      <c r="K122" s="62"/>
      <c r="L122" s="63">
        <v>354</v>
      </c>
      <c r="M122" s="63">
        <v>354</v>
      </c>
    </row>
    <row r="123" spans="1:13" ht="12.75">
      <c r="A123" s="86">
        <v>26</v>
      </c>
      <c r="B123" s="118" t="s">
        <v>734</v>
      </c>
      <c r="C123" s="119"/>
      <c r="D123" s="119"/>
      <c r="E123" s="119"/>
      <c r="F123" s="119"/>
      <c r="G123" s="91"/>
      <c r="H123" s="93"/>
      <c r="I123" s="62"/>
      <c r="J123" s="62"/>
      <c r="K123" s="62"/>
      <c r="L123" s="62">
        <v>72</v>
      </c>
      <c r="M123" s="62">
        <v>72</v>
      </c>
    </row>
    <row r="124" spans="1:13" ht="12.75">
      <c r="A124" s="86">
        <v>27</v>
      </c>
      <c r="B124" s="118" t="s">
        <v>735</v>
      </c>
      <c r="C124" s="119"/>
      <c r="D124" s="119"/>
      <c r="E124" s="119"/>
      <c r="F124" s="119"/>
      <c r="G124" s="91"/>
      <c r="H124" s="93"/>
      <c r="I124" s="62"/>
      <c r="J124" s="62"/>
      <c r="K124" s="62"/>
      <c r="L124" s="62">
        <v>0</v>
      </c>
      <c r="M124" s="62">
        <v>0</v>
      </c>
    </row>
    <row r="125" spans="1:13" ht="13.5" thickBot="1">
      <c r="A125" s="65">
        <v>28</v>
      </c>
      <c r="B125" s="139" t="s">
        <v>736</v>
      </c>
      <c r="C125" s="140"/>
      <c r="D125" s="140"/>
      <c r="E125" s="140"/>
      <c r="F125" s="140"/>
      <c r="G125" s="94"/>
      <c r="H125" s="95"/>
      <c r="I125" s="70"/>
      <c r="J125" s="70"/>
      <c r="K125" s="70"/>
      <c r="L125" s="70">
        <v>0</v>
      </c>
      <c r="M125" s="70">
        <v>0</v>
      </c>
    </row>
    <row r="126" spans="1:13" ht="13.5" thickBot="1">
      <c r="A126" s="96"/>
      <c r="B126" s="96"/>
      <c r="C126" s="96"/>
      <c r="D126" s="96"/>
      <c r="E126" s="96"/>
      <c r="F126" s="96"/>
      <c r="G126" s="97"/>
      <c r="H126" s="98"/>
      <c r="I126" s="96"/>
      <c r="J126" s="96"/>
      <c r="K126" s="96"/>
      <c r="L126" s="99"/>
      <c r="M126" s="62"/>
    </row>
    <row r="127" spans="1:13" ht="26.25" thickBot="1">
      <c r="A127" s="108" t="s">
        <v>4</v>
      </c>
      <c r="B127" s="117" t="s">
        <v>1</v>
      </c>
      <c r="C127" s="117"/>
      <c r="D127" s="117"/>
      <c r="E127" s="117"/>
      <c r="F127" s="109" t="s">
        <v>611</v>
      </c>
      <c r="G127" s="110"/>
      <c r="H127" s="111"/>
      <c r="I127" s="112"/>
      <c r="J127" s="112"/>
      <c r="K127" s="112"/>
      <c r="L127" s="80" t="s">
        <v>789</v>
      </c>
      <c r="M127" s="80" t="s">
        <v>791</v>
      </c>
    </row>
    <row r="128" spans="1:13" ht="12.75">
      <c r="A128" s="104">
        <v>1</v>
      </c>
      <c r="B128" s="138" t="s">
        <v>737</v>
      </c>
      <c r="C128" s="138"/>
      <c r="D128" s="138"/>
      <c r="E128" s="138"/>
      <c r="F128" s="105" t="s">
        <v>753</v>
      </c>
      <c r="G128" s="106"/>
      <c r="H128" s="107"/>
      <c r="I128" s="58"/>
      <c r="J128" s="58"/>
      <c r="K128" s="58"/>
      <c r="L128" s="58">
        <v>0</v>
      </c>
      <c r="M128" s="58">
        <v>0</v>
      </c>
    </row>
    <row r="129" spans="1:13" ht="12.75">
      <c r="A129" s="101">
        <v>2</v>
      </c>
      <c r="B129" s="141" t="s">
        <v>738</v>
      </c>
      <c r="C129" s="141"/>
      <c r="D129" s="141"/>
      <c r="E129" s="141"/>
      <c r="F129" s="100" t="s">
        <v>754</v>
      </c>
      <c r="G129" s="91"/>
      <c r="H129" s="93"/>
      <c r="I129" s="62"/>
      <c r="J129" s="62"/>
      <c r="K129" s="62"/>
      <c r="L129" s="62">
        <v>0</v>
      </c>
      <c r="M129" s="62">
        <v>0</v>
      </c>
    </row>
    <row r="130" spans="1:13" ht="24" customHeight="1">
      <c r="A130" s="101">
        <v>3</v>
      </c>
      <c r="B130" s="137" t="s">
        <v>739</v>
      </c>
      <c r="C130" s="137"/>
      <c r="D130" s="137"/>
      <c r="E130" s="137"/>
      <c r="F130" s="100" t="s">
        <v>769</v>
      </c>
      <c r="G130" s="91"/>
      <c r="H130" s="93"/>
      <c r="I130" s="62"/>
      <c r="J130" s="62"/>
      <c r="K130" s="62"/>
      <c r="L130" s="113"/>
      <c r="M130" s="113"/>
    </row>
    <row r="131" spans="1:13" ht="12.75">
      <c r="A131" s="101">
        <v>4</v>
      </c>
      <c r="B131" s="141" t="s">
        <v>740</v>
      </c>
      <c r="C131" s="141"/>
      <c r="D131" s="141"/>
      <c r="E131" s="141"/>
      <c r="F131" s="100" t="s">
        <v>755</v>
      </c>
      <c r="G131" s="91"/>
      <c r="H131" s="93"/>
      <c r="I131" s="62"/>
      <c r="J131" s="62"/>
      <c r="K131" s="62"/>
      <c r="L131" s="62">
        <v>0</v>
      </c>
      <c r="M131" s="62">
        <v>0</v>
      </c>
    </row>
    <row r="132" spans="1:13" ht="12.75">
      <c r="A132" s="101">
        <v>5</v>
      </c>
      <c r="B132" s="141" t="s">
        <v>741</v>
      </c>
      <c r="C132" s="141"/>
      <c r="D132" s="141"/>
      <c r="E132" s="141"/>
      <c r="F132" s="100" t="s">
        <v>756</v>
      </c>
      <c r="G132" s="91"/>
      <c r="H132" s="93"/>
      <c r="I132" s="62"/>
      <c r="J132" s="62"/>
      <c r="K132" s="62"/>
      <c r="L132" s="62">
        <v>25</v>
      </c>
      <c r="M132" s="62">
        <v>25</v>
      </c>
    </row>
    <row r="133" spans="1:13" ht="12.75">
      <c r="A133" s="101">
        <v>6</v>
      </c>
      <c r="B133" s="141" t="s">
        <v>742</v>
      </c>
      <c r="C133" s="141"/>
      <c r="D133" s="141"/>
      <c r="E133" s="141"/>
      <c r="F133" s="100" t="s">
        <v>766</v>
      </c>
      <c r="G133" s="91"/>
      <c r="H133" s="93"/>
      <c r="I133" s="62"/>
      <c r="J133" s="62"/>
      <c r="K133" s="62"/>
      <c r="L133" s="62">
        <v>0</v>
      </c>
      <c r="M133" s="62">
        <v>0</v>
      </c>
    </row>
    <row r="134" spans="1:13" ht="12.75">
      <c r="A134" s="101">
        <v>7</v>
      </c>
      <c r="B134" s="141" t="s">
        <v>743</v>
      </c>
      <c r="C134" s="141"/>
      <c r="D134" s="141"/>
      <c r="E134" s="141"/>
      <c r="F134" s="100" t="s">
        <v>757</v>
      </c>
      <c r="G134" s="91"/>
      <c r="H134" s="93"/>
      <c r="I134" s="62"/>
      <c r="J134" s="62"/>
      <c r="K134" s="62"/>
      <c r="L134" s="62">
        <v>0</v>
      </c>
      <c r="M134" s="62">
        <v>0</v>
      </c>
    </row>
    <row r="135" spans="1:13" ht="12.75">
      <c r="A135" s="101">
        <v>8</v>
      </c>
      <c r="B135" s="141" t="s">
        <v>744</v>
      </c>
      <c r="C135" s="141"/>
      <c r="D135" s="141"/>
      <c r="E135" s="141"/>
      <c r="F135" s="100" t="s">
        <v>758</v>
      </c>
      <c r="G135" s="91"/>
      <c r="H135" s="93"/>
      <c r="I135" s="62"/>
      <c r="J135" s="62"/>
      <c r="K135" s="62"/>
      <c r="L135" s="62">
        <v>35</v>
      </c>
      <c r="M135" s="62">
        <v>34</v>
      </c>
    </row>
    <row r="136" spans="1:13" ht="12.75">
      <c r="A136" s="101">
        <v>9</v>
      </c>
      <c r="B136" s="141" t="s">
        <v>745</v>
      </c>
      <c r="C136" s="141"/>
      <c r="D136" s="141"/>
      <c r="E136" s="141"/>
      <c r="F136" s="100" t="s">
        <v>759</v>
      </c>
      <c r="G136" s="91"/>
      <c r="H136" s="93"/>
      <c r="I136" s="62"/>
      <c r="J136" s="62"/>
      <c r="K136" s="62"/>
      <c r="L136" s="62">
        <v>0</v>
      </c>
      <c r="M136" s="62">
        <v>0</v>
      </c>
    </row>
    <row r="137" spans="1:13" ht="21" customHeight="1">
      <c r="A137" s="101">
        <v>10</v>
      </c>
      <c r="B137" s="137" t="s">
        <v>746</v>
      </c>
      <c r="C137" s="137"/>
      <c r="D137" s="137"/>
      <c r="E137" s="137"/>
      <c r="F137" s="100" t="s">
        <v>760</v>
      </c>
      <c r="G137" s="91"/>
      <c r="H137" s="93"/>
      <c r="I137" s="62"/>
      <c r="J137" s="62"/>
      <c r="K137" s="62"/>
      <c r="L137" s="62">
        <v>0</v>
      </c>
      <c r="M137" s="62">
        <v>0</v>
      </c>
    </row>
    <row r="138" spans="1:13" ht="12.75">
      <c r="A138" s="101">
        <v>11</v>
      </c>
      <c r="B138" s="141" t="s">
        <v>747</v>
      </c>
      <c r="C138" s="141"/>
      <c r="D138" s="141"/>
      <c r="E138" s="141"/>
      <c r="F138" s="100" t="s">
        <v>783</v>
      </c>
      <c r="G138" s="91"/>
      <c r="H138" s="93"/>
      <c r="I138" s="62"/>
      <c r="J138" s="62"/>
      <c r="K138" s="62"/>
      <c r="L138" s="62">
        <v>119</v>
      </c>
      <c r="M138" s="62">
        <v>119</v>
      </c>
    </row>
    <row r="139" spans="1:13" ht="12.75">
      <c r="A139" s="101">
        <v>12</v>
      </c>
      <c r="B139" s="141" t="s">
        <v>748</v>
      </c>
      <c r="C139" s="141"/>
      <c r="D139" s="141"/>
      <c r="E139" s="141"/>
      <c r="F139" s="100" t="s">
        <v>761</v>
      </c>
      <c r="G139" s="91"/>
      <c r="H139" s="93"/>
      <c r="I139" s="62"/>
      <c r="J139" s="62"/>
      <c r="K139" s="62"/>
      <c r="L139" s="62">
        <v>0</v>
      </c>
      <c r="M139" s="62">
        <v>0</v>
      </c>
    </row>
    <row r="140" spans="1:13" ht="12.75">
      <c r="A140" s="101">
        <v>13</v>
      </c>
      <c r="B140" s="141" t="s">
        <v>749</v>
      </c>
      <c r="C140" s="141"/>
      <c r="D140" s="141"/>
      <c r="E140" s="141"/>
      <c r="F140" s="100" t="s">
        <v>762</v>
      </c>
      <c r="G140" s="91"/>
      <c r="H140" s="93"/>
      <c r="I140" s="62"/>
      <c r="J140" s="62"/>
      <c r="K140" s="62"/>
      <c r="L140" s="62">
        <v>0</v>
      </c>
      <c r="M140" s="62">
        <v>0</v>
      </c>
    </row>
    <row r="141" spans="1:13" ht="12.75">
      <c r="A141" s="101">
        <v>14</v>
      </c>
      <c r="B141" s="141" t="s">
        <v>750</v>
      </c>
      <c r="C141" s="141"/>
      <c r="D141" s="141"/>
      <c r="E141" s="141"/>
      <c r="F141" s="100" t="s">
        <v>763</v>
      </c>
      <c r="G141" s="91"/>
      <c r="H141" s="93"/>
      <c r="I141" s="62"/>
      <c r="J141" s="62"/>
      <c r="K141" s="62"/>
      <c r="L141" s="62">
        <v>16</v>
      </c>
      <c r="M141" s="62">
        <v>14</v>
      </c>
    </row>
    <row r="142" spans="1:13" ht="12.75">
      <c r="A142" s="101">
        <v>15</v>
      </c>
      <c r="B142" s="141" t="s">
        <v>751</v>
      </c>
      <c r="C142" s="141"/>
      <c r="D142" s="141"/>
      <c r="E142" s="141"/>
      <c r="F142" s="100" t="s">
        <v>764</v>
      </c>
      <c r="G142" s="91"/>
      <c r="H142" s="93"/>
      <c r="I142" s="62"/>
      <c r="J142" s="62"/>
      <c r="K142" s="62"/>
      <c r="L142" s="62">
        <v>0</v>
      </c>
      <c r="M142" s="62">
        <v>0</v>
      </c>
    </row>
    <row r="143" spans="1:13" ht="12.75">
      <c r="A143" s="101">
        <v>16</v>
      </c>
      <c r="B143" s="141" t="s">
        <v>747</v>
      </c>
      <c r="C143" s="141"/>
      <c r="D143" s="141"/>
      <c r="E143" s="141"/>
      <c r="F143" s="100"/>
      <c r="G143" s="91"/>
      <c r="H143" s="93"/>
      <c r="I143" s="62"/>
      <c r="J143" s="62"/>
      <c r="K143" s="62"/>
      <c r="L143" s="62">
        <v>0</v>
      </c>
      <c r="M143" s="62">
        <v>0</v>
      </c>
    </row>
    <row r="144" spans="1:13" ht="13.5" thickBot="1">
      <c r="A144" s="102">
        <v>17</v>
      </c>
      <c r="B144" s="142" t="s">
        <v>752</v>
      </c>
      <c r="C144" s="142"/>
      <c r="D144" s="142"/>
      <c r="E144" s="142"/>
      <c r="F144" s="103"/>
      <c r="G144" s="94"/>
      <c r="H144" s="95"/>
      <c r="I144" s="70"/>
      <c r="J144" s="70"/>
      <c r="K144" s="70"/>
      <c r="L144" s="70"/>
      <c r="M144" s="70">
        <v>0</v>
      </c>
    </row>
    <row r="145" spans="1:13" ht="12.75">
      <c r="A145" s="114">
        <v>18</v>
      </c>
      <c r="B145" s="24" t="s">
        <v>774</v>
      </c>
      <c r="C145" s="24"/>
      <c r="D145" s="24"/>
      <c r="E145" s="24"/>
      <c r="F145" s="115" t="s">
        <v>775</v>
      </c>
      <c r="G145" s="33"/>
      <c r="H145" s="34"/>
      <c r="I145" s="24"/>
      <c r="J145" s="24"/>
      <c r="K145" s="24"/>
      <c r="L145" s="116">
        <v>0</v>
      </c>
      <c r="M145" s="116">
        <v>0</v>
      </c>
    </row>
    <row r="146" spans="1:13" ht="12.75">
      <c r="A146" s="114">
        <v>19</v>
      </c>
      <c r="B146" s="24" t="s">
        <v>774</v>
      </c>
      <c r="C146" s="24"/>
      <c r="D146" s="24"/>
      <c r="E146" s="24"/>
      <c r="F146" s="115" t="s">
        <v>776</v>
      </c>
      <c r="G146" s="33"/>
      <c r="H146" s="34"/>
      <c r="I146" s="24"/>
      <c r="J146" s="24"/>
      <c r="K146" s="24"/>
      <c r="L146" s="116">
        <v>102</v>
      </c>
      <c r="M146" s="116">
        <v>100</v>
      </c>
    </row>
    <row r="147" spans="1:13" ht="12.75">
      <c r="A147" s="114">
        <v>21</v>
      </c>
      <c r="B147" t="s">
        <v>777</v>
      </c>
      <c r="L147" s="116">
        <v>1275</v>
      </c>
      <c r="M147" s="116">
        <v>1275</v>
      </c>
    </row>
    <row r="148" ht="12.75">
      <c r="M148" s="22"/>
    </row>
  </sheetData>
  <sheetProtection/>
  <mergeCells count="53">
    <mergeCell ref="B131:E131"/>
    <mergeCell ref="B132:E132"/>
    <mergeCell ref="B133:E133"/>
    <mergeCell ref="B144:E144"/>
    <mergeCell ref="B134:E134"/>
    <mergeCell ref="B135:E135"/>
    <mergeCell ref="B136:E136"/>
    <mergeCell ref="B137:E137"/>
    <mergeCell ref="B138:E138"/>
    <mergeCell ref="B139:E139"/>
    <mergeCell ref="B140:E140"/>
    <mergeCell ref="B141:E141"/>
    <mergeCell ref="B142:E142"/>
    <mergeCell ref="B143:E143"/>
    <mergeCell ref="B119:F119"/>
    <mergeCell ref="B120:F120"/>
    <mergeCell ref="B121:F121"/>
    <mergeCell ref="B122:F122"/>
    <mergeCell ref="B123:F123"/>
    <mergeCell ref="B124:F124"/>
    <mergeCell ref="B125:F125"/>
    <mergeCell ref="B129:E129"/>
    <mergeCell ref="B130:E130"/>
    <mergeCell ref="B107:F107"/>
    <mergeCell ref="B128:E128"/>
    <mergeCell ref="B109:F109"/>
    <mergeCell ref="B110:F110"/>
    <mergeCell ref="B113:F113"/>
    <mergeCell ref="B114:F114"/>
    <mergeCell ref="B115:F115"/>
    <mergeCell ref="B116:F116"/>
    <mergeCell ref="B117:F117"/>
    <mergeCell ref="B118:F118"/>
    <mergeCell ref="A94:M95"/>
    <mergeCell ref="B127:E127"/>
    <mergeCell ref="B111:F111"/>
    <mergeCell ref="B112:F112"/>
    <mergeCell ref="B101:F101"/>
    <mergeCell ref="B102:F102"/>
    <mergeCell ref="B103:F103"/>
    <mergeCell ref="B104:F104"/>
    <mergeCell ref="B105:F105"/>
    <mergeCell ref="B6:M6"/>
    <mergeCell ref="B97:F97"/>
    <mergeCell ref="B98:F98"/>
    <mergeCell ref="A9:M12"/>
    <mergeCell ref="M13:M14"/>
    <mergeCell ref="B13:F13"/>
    <mergeCell ref="B106:F106"/>
    <mergeCell ref="L13:L14"/>
    <mergeCell ref="B108:F108"/>
    <mergeCell ref="B99:F99"/>
    <mergeCell ref="B100:F100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147"/>
  <sheetViews>
    <sheetView zoomScalePageLayoutView="0" workbookViewId="0" topLeftCell="A133">
      <selection activeCell="B4" sqref="B4:I4"/>
    </sheetView>
  </sheetViews>
  <sheetFormatPr defaultColWidth="9.140625" defaultRowHeight="12.75"/>
  <cols>
    <col min="1" max="1" width="4.421875" style="0" customWidth="1"/>
    <col min="2" max="2" width="15.57421875" style="0" customWidth="1"/>
    <col min="3" max="3" width="13.140625" style="0" customWidth="1"/>
    <col min="4" max="4" width="15.00390625" style="0" customWidth="1"/>
    <col min="6" max="6" width="18.421875" style="0" customWidth="1"/>
    <col min="7" max="7" width="26.8515625" style="0" customWidth="1"/>
    <col min="10" max="10" width="10.00390625" style="0" customWidth="1"/>
  </cols>
  <sheetData>
    <row r="3" spans="1:10" ht="15.75" customHeight="1">
      <c r="A3" s="144"/>
      <c r="B3" s="148" t="s">
        <v>0</v>
      </c>
      <c r="C3" s="148"/>
      <c r="D3" s="148"/>
      <c r="E3" s="148"/>
      <c r="F3" s="148"/>
      <c r="G3" s="148"/>
      <c r="H3" s="148"/>
      <c r="I3" s="148"/>
      <c r="J3" s="2"/>
    </row>
    <row r="4" spans="1:10" ht="31.5" customHeight="1">
      <c r="A4" s="144"/>
      <c r="B4" s="148" t="s">
        <v>782</v>
      </c>
      <c r="C4" s="148"/>
      <c r="D4" s="148"/>
      <c r="E4" s="148"/>
      <c r="F4" s="148"/>
      <c r="G4" s="148"/>
      <c r="H4" s="148"/>
      <c r="I4" s="148"/>
      <c r="J4" s="2"/>
    </row>
    <row r="5" spans="1:10" ht="15.75">
      <c r="A5" s="144"/>
      <c r="B5" s="148"/>
      <c r="C5" s="148"/>
      <c r="D5" s="148"/>
      <c r="E5" s="148"/>
      <c r="F5" s="148"/>
      <c r="G5" s="148"/>
      <c r="H5" s="148"/>
      <c r="I5" s="148"/>
      <c r="J5" s="2"/>
    </row>
    <row r="6" spans="1:10" ht="25.5">
      <c r="A6" s="3"/>
      <c r="B6" s="144" t="s">
        <v>1</v>
      </c>
      <c r="C6" s="144"/>
      <c r="D6" s="144"/>
      <c r="E6" s="144"/>
      <c r="F6" s="144"/>
      <c r="G6" s="144"/>
      <c r="H6" s="3" t="s">
        <v>2</v>
      </c>
      <c r="I6" s="3" t="s">
        <v>3</v>
      </c>
      <c r="J6" s="2"/>
    </row>
    <row r="7" spans="1:10" ht="5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1" t="s">
        <v>565</v>
      </c>
    </row>
    <row r="8" spans="1:10" ht="25.5">
      <c r="A8" s="4">
        <v>1</v>
      </c>
      <c r="B8" s="5" t="s">
        <v>13</v>
      </c>
      <c r="C8" s="3" t="s">
        <v>14</v>
      </c>
      <c r="D8" s="5" t="s">
        <v>15</v>
      </c>
      <c r="E8" s="5" t="s">
        <v>16</v>
      </c>
      <c r="F8" s="5" t="s">
        <v>17</v>
      </c>
      <c r="G8" s="5" t="s">
        <v>18</v>
      </c>
      <c r="H8" s="3">
        <v>30</v>
      </c>
      <c r="I8" s="14">
        <v>1850</v>
      </c>
      <c r="J8" s="17">
        <f>I8/H8</f>
        <v>61.666666666666664</v>
      </c>
    </row>
    <row r="9" spans="1:10" ht="38.25">
      <c r="A9" s="4">
        <v>2</v>
      </c>
      <c r="B9" s="5" t="s">
        <v>19</v>
      </c>
      <c r="C9" s="6" t="s">
        <v>20</v>
      </c>
      <c r="D9" s="5" t="s">
        <v>21</v>
      </c>
      <c r="E9" s="5" t="s">
        <v>20</v>
      </c>
      <c r="F9" s="5" t="s">
        <v>22</v>
      </c>
      <c r="G9" s="5" t="s">
        <v>23</v>
      </c>
      <c r="H9" s="3">
        <v>150</v>
      </c>
      <c r="I9" s="14">
        <v>670</v>
      </c>
      <c r="J9" s="17">
        <f aca="true" t="shared" si="0" ref="J9:J70">I9/H9</f>
        <v>4.466666666666667</v>
      </c>
    </row>
    <row r="10" spans="1:10" ht="25.5">
      <c r="A10" s="12">
        <v>3</v>
      </c>
      <c r="B10" s="5" t="s">
        <v>24</v>
      </c>
      <c r="C10" s="5" t="s">
        <v>25</v>
      </c>
      <c r="D10" s="5" t="s">
        <v>26</v>
      </c>
      <c r="E10" s="5" t="s">
        <v>27</v>
      </c>
      <c r="F10" s="5" t="s">
        <v>28</v>
      </c>
      <c r="G10" s="5" t="s">
        <v>29</v>
      </c>
      <c r="H10" s="3">
        <v>100</v>
      </c>
      <c r="I10" s="14">
        <v>27000</v>
      </c>
      <c r="J10" s="17">
        <f t="shared" si="0"/>
        <v>270</v>
      </c>
    </row>
    <row r="11" spans="1:10" ht="25.5">
      <c r="A11" s="4">
        <v>4</v>
      </c>
      <c r="B11" s="5" t="s">
        <v>30</v>
      </c>
      <c r="C11" s="5" t="s">
        <v>31</v>
      </c>
      <c r="D11" s="5" t="s">
        <v>32</v>
      </c>
      <c r="E11" s="5" t="s">
        <v>31</v>
      </c>
      <c r="F11" s="5" t="s">
        <v>33</v>
      </c>
      <c r="G11" s="5" t="s">
        <v>34</v>
      </c>
      <c r="H11" s="3">
        <v>150</v>
      </c>
      <c r="I11" s="14">
        <v>1020</v>
      </c>
      <c r="J11" s="17">
        <f t="shared" si="0"/>
        <v>6.8</v>
      </c>
    </row>
    <row r="12" spans="1:10" ht="25.5">
      <c r="A12" s="4">
        <v>5</v>
      </c>
      <c r="B12" s="5" t="s">
        <v>35</v>
      </c>
      <c r="C12" s="5" t="s">
        <v>36</v>
      </c>
      <c r="D12" s="5" t="s">
        <v>37</v>
      </c>
      <c r="E12" s="5" t="s">
        <v>38</v>
      </c>
      <c r="F12" s="5" t="s">
        <v>39</v>
      </c>
      <c r="G12" s="5" t="s">
        <v>40</v>
      </c>
      <c r="H12" s="3">
        <v>150</v>
      </c>
      <c r="I12" s="14">
        <v>150</v>
      </c>
      <c r="J12" s="17">
        <f t="shared" si="0"/>
        <v>1</v>
      </c>
    </row>
    <row r="13" spans="1:10" ht="25.5">
      <c r="A13" s="4">
        <v>6</v>
      </c>
      <c r="B13" s="5" t="s">
        <v>41</v>
      </c>
      <c r="C13" s="5" t="s">
        <v>42</v>
      </c>
      <c r="D13" s="5" t="s">
        <v>43</v>
      </c>
      <c r="E13" s="5" t="s">
        <v>42</v>
      </c>
      <c r="F13" s="5" t="s">
        <v>44</v>
      </c>
      <c r="G13" s="5" t="s">
        <v>45</v>
      </c>
      <c r="H13" s="3">
        <v>1500</v>
      </c>
      <c r="I13" s="14">
        <v>11700</v>
      </c>
      <c r="J13" s="17">
        <f t="shared" si="0"/>
        <v>7.8</v>
      </c>
    </row>
    <row r="14" spans="1:10" ht="25.5">
      <c r="A14" s="13">
        <v>7</v>
      </c>
      <c r="B14" s="4"/>
      <c r="C14" s="3"/>
      <c r="D14" s="4"/>
      <c r="E14" s="5" t="s">
        <v>46</v>
      </c>
      <c r="F14" s="5" t="s">
        <v>47</v>
      </c>
      <c r="G14" s="5" t="s">
        <v>48</v>
      </c>
      <c r="H14" s="3">
        <v>1500</v>
      </c>
      <c r="I14" s="14">
        <v>9000</v>
      </c>
      <c r="J14" s="17">
        <f t="shared" si="0"/>
        <v>6</v>
      </c>
    </row>
    <row r="15" spans="1:10" ht="38.25">
      <c r="A15" s="13">
        <v>8</v>
      </c>
      <c r="B15" s="5" t="s">
        <v>49</v>
      </c>
      <c r="C15" s="5" t="s">
        <v>50</v>
      </c>
      <c r="D15" s="5" t="s">
        <v>51</v>
      </c>
      <c r="E15" s="5" t="s">
        <v>52</v>
      </c>
      <c r="F15" s="5" t="s">
        <v>53</v>
      </c>
      <c r="G15" s="5" t="s">
        <v>54</v>
      </c>
      <c r="H15" s="3">
        <v>1000</v>
      </c>
      <c r="I15" s="14">
        <v>2200</v>
      </c>
      <c r="J15" s="17">
        <f t="shared" si="0"/>
        <v>2.2</v>
      </c>
    </row>
    <row r="16" spans="1:10" ht="38.25">
      <c r="A16" s="13">
        <v>9</v>
      </c>
      <c r="B16" s="4"/>
      <c r="C16" s="3"/>
      <c r="D16" s="5" t="s">
        <v>55</v>
      </c>
      <c r="E16" s="5" t="s">
        <v>56</v>
      </c>
      <c r="F16" s="5" t="s">
        <v>57</v>
      </c>
      <c r="G16" s="5" t="s">
        <v>58</v>
      </c>
      <c r="H16" s="3">
        <v>500</v>
      </c>
      <c r="I16" s="14">
        <v>7700</v>
      </c>
      <c r="J16" s="17">
        <f t="shared" si="0"/>
        <v>15.4</v>
      </c>
    </row>
    <row r="17" spans="1:10" ht="25.5">
      <c r="A17" s="13">
        <v>10</v>
      </c>
      <c r="B17" s="5" t="s">
        <v>59</v>
      </c>
      <c r="C17" s="5" t="s">
        <v>60</v>
      </c>
      <c r="D17" s="5" t="s">
        <v>61</v>
      </c>
      <c r="E17" s="5" t="s">
        <v>60</v>
      </c>
      <c r="F17" s="5" t="s">
        <v>62</v>
      </c>
      <c r="G17" s="5" t="s">
        <v>63</v>
      </c>
      <c r="H17" s="3">
        <v>100</v>
      </c>
      <c r="I17" s="14">
        <v>12400</v>
      </c>
      <c r="J17" s="17">
        <f t="shared" si="0"/>
        <v>124</v>
      </c>
    </row>
    <row r="18" spans="1:10" ht="25.5">
      <c r="A18" s="13">
        <v>11</v>
      </c>
      <c r="B18" s="4"/>
      <c r="C18" s="3"/>
      <c r="D18" s="4"/>
      <c r="E18" s="5" t="s">
        <v>60</v>
      </c>
      <c r="F18" s="5" t="s">
        <v>64</v>
      </c>
      <c r="G18" s="5" t="s">
        <v>65</v>
      </c>
      <c r="H18" s="3">
        <v>10</v>
      </c>
      <c r="I18" s="14">
        <v>12500</v>
      </c>
      <c r="J18" s="17">
        <f t="shared" si="0"/>
        <v>1250</v>
      </c>
    </row>
    <row r="19" spans="1:10" ht="25.5">
      <c r="A19" s="13">
        <v>12</v>
      </c>
      <c r="B19" s="5" t="s">
        <v>66</v>
      </c>
      <c r="C19" s="5" t="s">
        <v>67</v>
      </c>
      <c r="D19" s="5" t="s">
        <v>68</v>
      </c>
      <c r="E19" s="5" t="s">
        <v>69</v>
      </c>
      <c r="F19" s="5" t="s">
        <v>70</v>
      </c>
      <c r="G19" s="5" t="s">
        <v>71</v>
      </c>
      <c r="H19" s="3">
        <v>10</v>
      </c>
      <c r="I19" s="14">
        <v>44</v>
      </c>
      <c r="J19" s="17">
        <f t="shared" si="0"/>
        <v>4.4</v>
      </c>
    </row>
    <row r="20" spans="1:10" ht="25.5">
      <c r="A20" s="13">
        <v>13</v>
      </c>
      <c r="B20" s="5" t="s">
        <v>72</v>
      </c>
      <c r="C20" s="5" t="s">
        <v>73</v>
      </c>
      <c r="D20" s="5" t="s">
        <v>74</v>
      </c>
      <c r="E20" s="5" t="s">
        <v>73</v>
      </c>
      <c r="F20" s="5" t="s">
        <v>75</v>
      </c>
      <c r="G20" s="5" t="s">
        <v>76</v>
      </c>
      <c r="H20" s="3">
        <v>250</v>
      </c>
      <c r="I20" s="14">
        <v>1300</v>
      </c>
      <c r="J20" s="17">
        <f t="shared" si="0"/>
        <v>5.2</v>
      </c>
    </row>
    <row r="21" spans="1:10" ht="101.25" customHeight="1">
      <c r="A21" s="143">
        <v>14</v>
      </c>
      <c r="B21" s="149" t="s">
        <v>77</v>
      </c>
      <c r="C21" s="149" t="s">
        <v>78</v>
      </c>
      <c r="D21" s="5" t="s">
        <v>79</v>
      </c>
      <c r="E21" s="149" t="s">
        <v>80</v>
      </c>
      <c r="F21" s="149" t="s">
        <v>81</v>
      </c>
      <c r="G21" s="149" t="s">
        <v>82</v>
      </c>
      <c r="H21" s="144">
        <v>120</v>
      </c>
      <c r="I21" s="145">
        <v>324</v>
      </c>
      <c r="J21" s="147">
        <f t="shared" si="0"/>
        <v>2.7</v>
      </c>
    </row>
    <row r="22" spans="1:10" ht="12.75">
      <c r="A22" s="143"/>
      <c r="B22" s="149"/>
      <c r="C22" s="149"/>
      <c r="D22" s="5" t="s">
        <v>55</v>
      </c>
      <c r="E22" s="149"/>
      <c r="F22" s="149"/>
      <c r="G22" s="149"/>
      <c r="H22" s="144"/>
      <c r="I22" s="145"/>
      <c r="J22" s="147"/>
    </row>
    <row r="23" spans="1:10" ht="38.25">
      <c r="A23" s="4">
        <v>15</v>
      </c>
      <c r="B23" s="4"/>
      <c r="C23" s="3"/>
      <c r="D23" s="4"/>
      <c r="E23" s="5" t="s">
        <v>80</v>
      </c>
      <c r="F23" s="5" t="s">
        <v>83</v>
      </c>
      <c r="G23" s="5" t="s">
        <v>84</v>
      </c>
      <c r="H23" s="3">
        <v>120</v>
      </c>
      <c r="I23" s="14">
        <v>616</v>
      </c>
      <c r="J23" s="17">
        <f t="shared" si="0"/>
        <v>5.133333333333334</v>
      </c>
    </row>
    <row r="24" spans="1:10" ht="38.25">
      <c r="A24" s="4">
        <v>16</v>
      </c>
      <c r="B24" s="5" t="s">
        <v>85</v>
      </c>
      <c r="C24" s="5" t="s">
        <v>86</v>
      </c>
      <c r="D24" s="5" t="s">
        <v>87</v>
      </c>
      <c r="E24" s="5" t="s">
        <v>86</v>
      </c>
      <c r="F24" s="5" t="s">
        <v>88</v>
      </c>
      <c r="G24" s="5" t="s">
        <v>89</v>
      </c>
      <c r="H24" s="3">
        <v>400</v>
      </c>
      <c r="I24" s="14">
        <v>550</v>
      </c>
      <c r="J24" s="17">
        <f t="shared" si="0"/>
        <v>1.375</v>
      </c>
    </row>
    <row r="25" spans="1:10" ht="38.25">
      <c r="A25" s="4">
        <v>17</v>
      </c>
      <c r="B25" s="4" t="s">
        <v>90</v>
      </c>
      <c r="C25" s="4" t="s">
        <v>91</v>
      </c>
      <c r="D25" s="4" t="s">
        <v>92</v>
      </c>
      <c r="E25" s="4" t="s">
        <v>91</v>
      </c>
      <c r="F25" s="4" t="s">
        <v>93</v>
      </c>
      <c r="G25" s="4" t="s">
        <v>94</v>
      </c>
      <c r="H25" s="3">
        <v>1000</v>
      </c>
      <c r="I25" s="14">
        <v>53976</v>
      </c>
      <c r="J25" s="17">
        <f t="shared" si="0"/>
        <v>53.976</v>
      </c>
    </row>
    <row r="26" spans="1:10" ht="25.5">
      <c r="A26" s="4">
        <v>18</v>
      </c>
      <c r="B26" s="4" t="s">
        <v>95</v>
      </c>
      <c r="C26" s="4" t="s">
        <v>96</v>
      </c>
      <c r="D26" s="4" t="s">
        <v>97</v>
      </c>
      <c r="E26" s="4" t="s">
        <v>96</v>
      </c>
      <c r="F26" s="4" t="s">
        <v>98</v>
      </c>
      <c r="G26" s="4" t="s">
        <v>99</v>
      </c>
      <c r="H26" s="3">
        <v>150</v>
      </c>
      <c r="I26" s="14">
        <v>750</v>
      </c>
      <c r="J26" s="17">
        <f t="shared" si="0"/>
        <v>5</v>
      </c>
    </row>
    <row r="27" spans="1:10" ht="25.5">
      <c r="A27" s="4">
        <v>19</v>
      </c>
      <c r="B27" s="4"/>
      <c r="C27" s="4"/>
      <c r="D27" s="4"/>
      <c r="E27" s="4" t="s">
        <v>100</v>
      </c>
      <c r="F27" s="4" t="s">
        <v>101</v>
      </c>
      <c r="G27" s="4" t="s">
        <v>102</v>
      </c>
      <c r="H27" s="3">
        <v>250</v>
      </c>
      <c r="I27" s="14">
        <v>3700</v>
      </c>
      <c r="J27" s="17">
        <f t="shared" si="0"/>
        <v>14.8</v>
      </c>
    </row>
    <row r="28" spans="1:10" ht="25.5">
      <c r="A28" s="4">
        <v>20</v>
      </c>
      <c r="B28" s="4" t="s">
        <v>104</v>
      </c>
      <c r="C28" s="4" t="s">
        <v>105</v>
      </c>
      <c r="D28" s="4" t="s">
        <v>106</v>
      </c>
      <c r="E28" s="4" t="s">
        <v>107</v>
      </c>
      <c r="F28" s="4" t="s">
        <v>108</v>
      </c>
      <c r="G28" s="4" t="s">
        <v>109</v>
      </c>
      <c r="H28" s="3">
        <v>250</v>
      </c>
      <c r="I28" s="14">
        <v>1150</v>
      </c>
      <c r="J28" s="17">
        <f t="shared" si="0"/>
        <v>4.6</v>
      </c>
    </row>
    <row r="29" spans="1:10" ht="38.25">
      <c r="A29" s="4">
        <v>21</v>
      </c>
      <c r="B29" s="4" t="s">
        <v>110</v>
      </c>
      <c r="C29" s="4" t="s">
        <v>111</v>
      </c>
      <c r="D29" s="4" t="s">
        <v>112</v>
      </c>
      <c r="E29" s="4" t="s">
        <v>113</v>
      </c>
      <c r="F29" s="4" t="s">
        <v>114</v>
      </c>
      <c r="G29" s="4" t="s">
        <v>115</v>
      </c>
      <c r="H29" s="3">
        <v>500</v>
      </c>
      <c r="I29" s="14">
        <v>700</v>
      </c>
      <c r="J29" s="17">
        <f t="shared" si="0"/>
        <v>1.4</v>
      </c>
    </row>
    <row r="30" spans="1:10" ht="25.5">
      <c r="A30" s="4">
        <v>22</v>
      </c>
      <c r="B30" s="4" t="s">
        <v>116</v>
      </c>
      <c r="C30" s="4" t="s">
        <v>117</v>
      </c>
      <c r="D30" s="4" t="s">
        <v>118</v>
      </c>
      <c r="E30" s="4" t="s">
        <v>117</v>
      </c>
      <c r="F30" s="4" t="s">
        <v>119</v>
      </c>
      <c r="G30" s="4" t="s">
        <v>120</v>
      </c>
      <c r="H30" s="3">
        <v>20</v>
      </c>
      <c r="I30" s="14">
        <v>4325</v>
      </c>
      <c r="J30" s="17">
        <f t="shared" si="0"/>
        <v>216.25</v>
      </c>
    </row>
    <row r="31" spans="1:10" ht="51">
      <c r="A31" s="4">
        <v>23</v>
      </c>
      <c r="B31" s="4" t="s">
        <v>121</v>
      </c>
      <c r="C31" s="4" t="s">
        <v>122</v>
      </c>
      <c r="D31" s="4" t="s">
        <v>123</v>
      </c>
      <c r="E31" s="4" t="s">
        <v>124</v>
      </c>
      <c r="F31" s="4" t="s">
        <v>125</v>
      </c>
      <c r="G31" s="4" t="s">
        <v>126</v>
      </c>
      <c r="H31" s="3">
        <v>2500</v>
      </c>
      <c r="I31" s="14">
        <v>15250</v>
      </c>
      <c r="J31" s="17">
        <f t="shared" si="0"/>
        <v>6.1</v>
      </c>
    </row>
    <row r="32" spans="1:10" ht="25.5">
      <c r="A32" s="4">
        <v>24</v>
      </c>
      <c r="B32" s="4" t="s">
        <v>127</v>
      </c>
      <c r="C32" s="4" t="s">
        <v>128</v>
      </c>
      <c r="D32" s="4" t="s">
        <v>129</v>
      </c>
      <c r="E32" s="4" t="s">
        <v>128</v>
      </c>
      <c r="F32" s="4" t="s">
        <v>130</v>
      </c>
      <c r="G32" s="4" t="s">
        <v>131</v>
      </c>
      <c r="H32" s="3">
        <v>1000</v>
      </c>
      <c r="I32" s="14">
        <v>13000</v>
      </c>
      <c r="J32" s="17">
        <f t="shared" si="0"/>
        <v>13</v>
      </c>
    </row>
    <row r="33" spans="1:10" ht="38.25">
      <c r="A33" s="4">
        <v>25</v>
      </c>
      <c r="B33" s="5" t="s">
        <v>132</v>
      </c>
      <c r="C33" s="5" t="s">
        <v>133</v>
      </c>
      <c r="D33" s="5" t="s">
        <v>134</v>
      </c>
      <c r="E33" s="5" t="s">
        <v>135</v>
      </c>
      <c r="F33" s="5" t="s">
        <v>136</v>
      </c>
      <c r="G33" s="5" t="s">
        <v>137</v>
      </c>
      <c r="H33" s="3">
        <v>50</v>
      </c>
      <c r="I33" s="14">
        <v>11500</v>
      </c>
      <c r="J33" s="17">
        <f t="shared" si="0"/>
        <v>230</v>
      </c>
    </row>
    <row r="34" spans="1:10" ht="25.5">
      <c r="A34" s="4">
        <v>26</v>
      </c>
      <c r="B34" s="5" t="s">
        <v>138</v>
      </c>
      <c r="C34" s="5" t="s">
        <v>139</v>
      </c>
      <c r="D34" s="5" t="s">
        <v>140</v>
      </c>
      <c r="E34" s="5" t="s">
        <v>139</v>
      </c>
      <c r="F34" s="5" t="s">
        <v>141</v>
      </c>
      <c r="G34" s="5" t="s">
        <v>142</v>
      </c>
      <c r="H34" s="3">
        <v>10</v>
      </c>
      <c r="I34" s="14">
        <v>2000</v>
      </c>
      <c r="J34" s="17">
        <f t="shared" si="0"/>
        <v>200</v>
      </c>
    </row>
    <row r="35" spans="1:10" ht="25.5">
      <c r="A35" s="4">
        <v>27</v>
      </c>
      <c r="B35" s="7" t="s">
        <v>143</v>
      </c>
      <c r="C35" s="6" t="s">
        <v>144</v>
      </c>
      <c r="D35" s="5" t="s">
        <v>145</v>
      </c>
      <c r="E35" s="5" t="s">
        <v>144</v>
      </c>
      <c r="F35" s="5" t="s">
        <v>146</v>
      </c>
      <c r="G35" s="5" t="s">
        <v>23</v>
      </c>
      <c r="H35" s="6">
        <v>3000</v>
      </c>
      <c r="I35" s="15">
        <v>5500</v>
      </c>
      <c r="J35" s="17">
        <f t="shared" si="0"/>
        <v>1.8333333333333333</v>
      </c>
    </row>
    <row r="36" spans="1:10" ht="51">
      <c r="A36" s="4">
        <v>28</v>
      </c>
      <c r="B36" s="7" t="s">
        <v>147</v>
      </c>
      <c r="C36" s="6" t="s">
        <v>148</v>
      </c>
      <c r="D36" s="5" t="s">
        <v>149</v>
      </c>
      <c r="E36" s="5" t="s">
        <v>150</v>
      </c>
      <c r="F36" s="5" t="s">
        <v>151</v>
      </c>
      <c r="G36" s="7" t="s">
        <v>152</v>
      </c>
      <c r="H36" s="3">
        <v>500</v>
      </c>
      <c r="I36" s="14">
        <v>800</v>
      </c>
      <c r="J36" s="17">
        <f t="shared" si="0"/>
        <v>1.6</v>
      </c>
    </row>
    <row r="37" spans="1:10" ht="25.5">
      <c r="A37" s="4">
        <v>29</v>
      </c>
      <c r="B37" s="8"/>
      <c r="C37" s="3"/>
      <c r="D37" s="4"/>
      <c r="E37" s="5" t="s">
        <v>153</v>
      </c>
      <c r="F37" s="5" t="s">
        <v>154</v>
      </c>
      <c r="G37" s="7" t="s">
        <v>155</v>
      </c>
      <c r="H37" s="3">
        <v>150</v>
      </c>
      <c r="I37" s="14">
        <v>4050</v>
      </c>
      <c r="J37" s="17">
        <f t="shared" si="0"/>
        <v>27</v>
      </c>
    </row>
    <row r="38" spans="1:10" ht="38.25">
      <c r="A38" s="4">
        <v>30</v>
      </c>
      <c r="B38" s="7" t="s">
        <v>156</v>
      </c>
      <c r="C38" s="6" t="s">
        <v>157</v>
      </c>
      <c r="D38" s="5" t="s">
        <v>158</v>
      </c>
      <c r="E38" s="5" t="s">
        <v>157</v>
      </c>
      <c r="F38" s="5" t="s">
        <v>159</v>
      </c>
      <c r="G38" s="5" t="s">
        <v>160</v>
      </c>
      <c r="H38" s="3">
        <v>300</v>
      </c>
      <c r="I38" s="14">
        <v>26000</v>
      </c>
      <c r="J38" s="17">
        <f t="shared" si="0"/>
        <v>86.66666666666667</v>
      </c>
    </row>
    <row r="39" spans="1:10" ht="25.5">
      <c r="A39" s="4">
        <v>31</v>
      </c>
      <c r="B39" s="7" t="s">
        <v>161</v>
      </c>
      <c r="C39" s="6" t="s">
        <v>162</v>
      </c>
      <c r="D39" s="5" t="s">
        <v>163</v>
      </c>
      <c r="E39" s="5" t="s">
        <v>164</v>
      </c>
      <c r="F39" s="5" t="s">
        <v>165</v>
      </c>
      <c r="G39" s="5" t="s">
        <v>166</v>
      </c>
      <c r="H39" s="3">
        <v>200</v>
      </c>
      <c r="I39" s="14">
        <v>1240</v>
      </c>
      <c r="J39" s="17">
        <f t="shared" si="0"/>
        <v>6.2</v>
      </c>
    </row>
    <row r="40" spans="1:10" ht="38.25">
      <c r="A40" s="4">
        <v>32</v>
      </c>
      <c r="B40" s="4" t="s">
        <v>167</v>
      </c>
      <c r="C40" s="3" t="s">
        <v>168</v>
      </c>
      <c r="D40" s="4" t="s">
        <v>169</v>
      </c>
      <c r="E40" s="3" t="s">
        <v>170</v>
      </c>
      <c r="F40" s="4" t="s">
        <v>171</v>
      </c>
      <c r="G40" s="8" t="s">
        <v>172</v>
      </c>
      <c r="H40" s="3">
        <v>1000</v>
      </c>
      <c r="I40" s="14">
        <v>6400</v>
      </c>
      <c r="J40" s="17">
        <f t="shared" si="0"/>
        <v>6.4</v>
      </c>
    </row>
    <row r="41" spans="1:10" ht="25.5">
      <c r="A41" s="4">
        <v>33</v>
      </c>
      <c r="B41" s="4"/>
      <c r="C41" s="3"/>
      <c r="D41" s="4" t="s">
        <v>173</v>
      </c>
      <c r="E41" s="3" t="s">
        <v>174</v>
      </c>
      <c r="F41" s="4" t="s">
        <v>175</v>
      </c>
      <c r="G41" s="8" t="s">
        <v>176</v>
      </c>
      <c r="H41" s="3">
        <v>50</v>
      </c>
      <c r="I41" s="14">
        <v>310</v>
      </c>
      <c r="J41" s="17">
        <f t="shared" si="0"/>
        <v>6.2</v>
      </c>
    </row>
    <row r="42" spans="1:10" ht="12.75">
      <c r="A42" s="4">
        <v>34</v>
      </c>
      <c r="B42" s="4"/>
      <c r="C42" s="3"/>
      <c r="D42" s="4" t="s">
        <v>55</v>
      </c>
      <c r="E42" s="3" t="s">
        <v>177</v>
      </c>
      <c r="F42" s="4" t="s">
        <v>178</v>
      </c>
      <c r="G42" s="8" t="s">
        <v>179</v>
      </c>
      <c r="H42" s="3">
        <v>1000</v>
      </c>
      <c r="I42" s="14">
        <v>15000</v>
      </c>
      <c r="J42" s="17">
        <f t="shared" si="0"/>
        <v>15</v>
      </c>
    </row>
    <row r="43" spans="1:10" ht="12.75">
      <c r="A43" s="4">
        <v>35</v>
      </c>
      <c r="B43" s="4"/>
      <c r="C43" s="3"/>
      <c r="D43" s="4" t="s">
        <v>55</v>
      </c>
      <c r="E43" s="3" t="s">
        <v>177</v>
      </c>
      <c r="F43" s="4" t="s">
        <v>180</v>
      </c>
      <c r="G43" s="8" t="s">
        <v>179</v>
      </c>
      <c r="H43" s="3">
        <v>240</v>
      </c>
      <c r="I43" s="14">
        <v>4250</v>
      </c>
      <c r="J43" s="17">
        <f t="shared" si="0"/>
        <v>17.708333333333332</v>
      </c>
    </row>
    <row r="44" spans="1:10" ht="25.5">
      <c r="A44" s="4">
        <v>36</v>
      </c>
      <c r="B44" s="4" t="s">
        <v>181</v>
      </c>
      <c r="C44" s="3" t="s">
        <v>182</v>
      </c>
      <c r="D44" s="4" t="s">
        <v>183</v>
      </c>
      <c r="E44" s="3" t="s">
        <v>182</v>
      </c>
      <c r="F44" s="4" t="s">
        <v>184</v>
      </c>
      <c r="G44" s="8" t="s">
        <v>185</v>
      </c>
      <c r="H44" s="3">
        <v>200</v>
      </c>
      <c r="I44" s="14">
        <v>750</v>
      </c>
      <c r="J44" s="17">
        <f t="shared" si="0"/>
        <v>3.75</v>
      </c>
    </row>
    <row r="45" spans="1:10" ht="25.5">
      <c r="A45" s="4">
        <v>37</v>
      </c>
      <c r="B45" s="4" t="s">
        <v>186</v>
      </c>
      <c r="C45" s="3" t="s">
        <v>187</v>
      </c>
      <c r="D45" s="4" t="s">
        <v>55</v>
      </c>
      <c r="E45" s="3" t="s">
        <v>187</v>
      </c>
      <c r="F45" s="4" t="s">
        <v>188</v>
      </c>
      <c r="G45" s="8" t="s">
        <v>189</v>
      </c>
      <c r="H45" s="3">
        <v>25</v>
      </c>
      <c r="I45" s="14">
        <v>2100</v>
      </c>
      <c r="J45" s="17">
        <f t="shared" si="0"/>
        <v>84</v>
      </c>
    </row>
    <row r="46" spans="1:10" ht="25.5">
      <c r="A46" s="4">
        <v>38</v>
      </c>
      <c r="B46" s="4"/>
      <c r="C46" s="3"/>
      <c r="D46" s="4" t="s">
        <v>55</v>
      </c>
      <c r="E46" s="3" t="s">
        <v>187</v>
      </c>
      <c r="F46" s="4" t="s">
        <v>190</v>
      </c>
      <c r="G46" s="8" t="s">
        <v>191</v>
      </c>
      <c r="H46" s="3">
        <v>25</v>
      </c>
      <c r="I46" s="14">
        <v>1450</v>
      </c>
      <c r="J46" s="17">
        <f t="shared" si="0"/>
        <v>58</v>
      </c>
    </row>
    <row r="47" spans="1:10" ht="25.5">
      <c r="A47" s="4">
        <v>39</v>
      </c>
      <c r="B47" s="4" t="s">
        <v>192</v>
      </c>
      <c r="C47" s="3" t="s">
        <v>193</v>
      </c>
      <c r="D47" s="4" t="s">
        <v>194</v>
      </c>
      <c r="E47" s="3" t="s">
        <v>193</v>
      </c>
      <c r="F47" s="4" t="s">
        <v>195</v>
      </c>
      <c r="G47" s="8" t="s">
        <v>196</v>
      </c>
      <c r="H47" s="3">
        <v>1500</v>
      </c>
      <c r="I47" s="14">
        <v>7200</v>
      </c>
      <c r="J47" s="17">
        <f t="shared" si="0"/>
        <v>4.8</v>
      </c>
    </row>
    <row r="48" spans="1:10" ht="38.25">
      <c r="A48" s="4">
        <v>40</v>
      </c>
      <c r="B48" s="4"/>
      <c r="C48" s="3"/>
      <c r="D48" s="4" t="s">
        <v>55</v>
      </c>
      <c r="E48" s="3" t="s">
        <v>197</v>
      </c>
      <c r="F48" s="4" t="s">
        <v>198</v>
      </c>
      <c r="G48" s="4" t="s">
        <v>199</v>
      </c>
      <c r="H48" s="3">
        <v>100</v>
      </c>
      <c r="I48" s="14">
        <v>1485</v>
      </c>
      <c r="J48" s="17">
        <f t="shared" si="0"/>
        <v>14.85</v>
      </c>
    </row>
    <row r="49" spans="1:10" ht="38.25">
      <c r="A49" s="4">
        <v>41</v>
      </c>
      <c r="B49" s="4"/>
      <c r="C49" s="3"/>
      <c r="D49" s="4" t="s">
        <v>55</v>
      </c>
      <c r="E49" s="3" t="s">
        <v>197</v>
      </c>
      <c r="F49" s="4" t="s">
        <v>200</v>
      </c>
      <c r="G49" s="4" t="s">
        <v>201</v>
      </c>
      <c r="H49" s="3">
        <v>60</v>
      </c>
      <c r="I49" s="14">
        <v>120</v>
      </c>
      <c r="J49" s="17">
        <f t="shared" si="0"/>
        <v>2</v>
      </c>
    </row>
    <row r="50" spans="1:10" ht="38.25">
      <c r="A50" s="4">
        <v>42</v>
      </c>
      <c r="B50" s="4" t="s">
        <v>202</v>
      </c>
      <c r="C50" s="3" t="s">
        <v>203</v>
      </c>
      <c r="D50" s="4" t="s">
        <v>55</v>
      </c>
      <c r="E50" s="3" t="s">
        <v>203</v>
      </c>
      <c r="F50" s="4" t="s">
        <v>204</v>
      </c>
      <c r="G50" s="4" t="s">
        <v>205</v>
      </c>
      <c r="H50" s="18">
        <v>100</v>
      </c>
      <c r="I50" s="19">
        <f>J50*H50</f>
        <v>18000</v>
      </c>
      <c r="J50" s="20">
        <v>180</v>
      </c>
    </row>
    <row r="51" spans="1:10" ht="25.5">
      <c r="A51" s="4">
        <v>43</v>
      </c>
      <c r="B51" s="4"/>
      <c r="C51" s="3"/>
      <c r="D51" s="4"/>
      <c r="E51" s="3" t="s">
        <v>206</v>
      </c>
      <c r="F51" s="4" t="s">
        <v>207</v>
      </c>
      <c r="G51" s="4" t="s">
        <v>208</v>
      </c>
      <c r="H51" s="3">
        <v>20</v>
      </c>
      <c r="I51" s="14">
        <v>3500</v>
      </c>
      <c r="J51" s="17">
        <f t="shared" si="0"/>
        <v>175</v>
      </c>
    </row>
    <row r="52" spans="1:10" ht="25.5">
      <c r="A52" s="4">
        <v>44</v>
      </c>
      <c r="B52" s="4" t="s">
        <v>209</v>
      </c>
      <c r="C52" s="3" t="s">
        <v>210</v>
      </c>
      <c r="D52" s="4" t="s">
        <v>211</v>
      </c>
      <c r="E52" s="3" t="s">
        <v>210</v>
      </c>
      <c r="F52" s="4" t="s">
        <v>212</v>
      </c>
      <c r="G52" s="4" t="s">
        <v>213</v>
      </c>
      <c r="H52" s="3">
        <v>250</v>
      </c>
      <c r="I52" s="14">
        <v>900</v>
      </c>
      <c r="J52" s="17">
        <f t="shared" si="0"/>
        <v>3.6</v>
      </c>
    </row>
    <row r="53" spans="1:10" ht="25.5">
      <c r="A53" s="4">
        <v>45</v>
      </c>
      <c r="B53" s="4" t="s">
        <v>214</v>
      </c>
      <c r="C53" s="3" t="s">
        <v>215</v>
      </c>
      <c r="D53" s="4" t="s">
        <v>216</v>
      </c>
      <c r="E53" s="3" t="s">
        <v>217</v>
      </c>
      <c r="F53" s="4" t="s">
        <v>218</v>
      </c>
      <c r="G53" s="4" t="s">
        <v>219</v>
      </c>
      <c r="H53" s="3">
        <v>10</v>
      </c>
      <c r="I53" s="14">
        <v>5000</v>
      </c>
      <c r="J53" s="17">
        <f t="shared" si="0"/>
        <v>500</v>
      </c>
    </row>
    <row r="54" spans="1:10" ht="25.5">
      <c r="A54" s="4">
        <v>46</v>
      </c>
      <c r="B54" s="4"/>
      <c r="C54" s="3"/>
      <c r="D54" s="4"/>
      <c r="E54" s="3" t="s">
        <v>220</v>
      </c>
      <c r="F54" s="4" t="s">
        <v>221</v>
      </c>
      <c r="G54" s="4" t="s">
        <v>222</v>
      </c>
      <c r="H54" s="3">
        <v>10</v>
      </c>
      <c r="I54" s="14">
        <v>2000</v>
      </c>
      <c r="J54" s="17">
        <f t="shared" si="0"/>
        <v>200</v>
      </c>
    </row>
    <row r="55" spans="1:10" ht="114" customHeight="1">
      <c r="A55" s="143">
        <v>47</v>
      </c>
      <c r="B55" s="143" t="s">
        <v>223</v>
      </c>
      <c r="C55" s="3" t="s">
        <v>224</v>
      </c>
      <c r="D55" s="143" t="s">
        <v>226</v>
      </c>
      <c r="E55" s="144" t="s">
        <v>224</v>
      </c>
      <c r="F55" s="143" t="s">
        <v>227</v>
      </c>
      <c r="G55" s="143" t="s">
        <v>228</v>
      </c>
      <c r="H55" s="144">
        <v>300</v>
      </c>
      <c r="I55" s="145">
        <v>500</v>
      </c>
      <c r="J55" s="147">
        <f t="shared" si="0"/>
        <v>1.6666666666666667</v>
      </c>
    </row>
    <row r="56" spans="1:10" ht="12.75">
      <c r="A56" s="143"/>
      <c r="B56" s="143"/>
      <c r="C56" s="3" t="s">
        <v>225</v>
      </c>
      <c r="D56" s="143"/>
      <c r="E56" s="144"/>
      <c r="F56" s="143"/>
      <c r="G56" s="143"/>
      <c r="H56" s="144"/>
      <c r="I56" s="145"/>
      <c r="J56" s="147"/>
    </row>
    <row r="57" spans="1:10" ht="38.25">
      <c r="A57" s="4">
        <v>48</v>
      </c>
      <c r="B57" s="4" t="s">
        <v>229</v>
      </c>
      <c r="C57" s="3" t="s">
        <v>230</v>
      </c>
      <c r="D57" s="4" t="s">
        <v>231</v>
      </c>
      <c r="E57" s="3" t="s">
        <v>232</v>
      </c>
      <c r="F57" s="4" t="s">
        <v>233</v>
      </c>
      <c r="G57" s="8" t="s">
        <v>234</v>
      </c>
      <c r="H57" s="3">
        <v>100</v>
      </c>
      <c r="I57" s="14">
        <v>260</v>
      </c>
      <c r="J57" s="17">
        <f t="shared" si="0"/>
        <v>2.6</v>
      </c>
    </row>
    <row r="58" spans="1:10" ht="25.5">
      <c r="A58" s="4">
        <v>49</v>
      </c>
      <c r="B58" s="4"/>
      <c r="C58" s="3"/>
      <c r="D58" s="4"/>
      <c r="E58" s="3" t="s">
        <v>235</v>
      </c>
      <c r="F58" s="4" t="s">
        <v>233</v>
      </c>
      <c r="G58" s="8" t="s">
        <v>236</v>
      </c>
      <c r="H58" s="3">
        <v>300</v>
      </c>
      <c r="I58" s="14">
        <v>4200</v>
      </c>
      <c r="J58" s="17">
        <f t="shared" si="0"/>
        <v>14</v>
      </c>
    </row>
    <row r="59" spans="1:10" ht="25.5">
      <c r="A59" s="4">
        <v>50</v>
      </c>
      <c r="B59" s="4" t="s">
        <v>237</v>
      </c>
      <c r="C59" s="4" t="s">
        <v>238</v>
      </c>
      <c r="D59" s="4" t="s">
        <v>239</v>
      </c>
      <c r="E59" s="4" t="s">
        <v>240</v>
      </c>
      <c r="F59" s="4" t="s">
        <v>241</v>
      </c>
      <c r="G59" s="8" t="s">
        <v>242</v>
      </c>
      <c r="H59" s="3">
        <v>100</v>
      </c>
      <c r="I59" s="14">
        <v>770</v>
      </c>
      <c r="J59" s="17">
        <f t="shared" si="0"/>
        <v>7.7</v>
      </c>
    </row>
    <row r="60" spans="1:10" ht="12.75">
      <c r="A60" s="143">
        <v>51</v>
      </c>
      <c r="B60" s="143" t="s">
        <v>243</v>
      </c>
      <c r="C60" s="143" t="s">
        <v>244</v>
      </c>
      <c r="D60" s="143" t="s">
        <v>245</v>
      </c>
      <c r="E60" s="143" t="s">
        <v>246</v>
      </c>
      <c r="F60" s="143" t="s">
        <v>247</v>
      </c>
      <c r="G60" s="8" t="s">
        <v>248</v>
      </c>
      <c r="H60" s="144">
        <v>400</v>
      </c>
      <c r="I60" s="145">
        <v>40800</v>
      </c>
      <c r="J60" s="147">
        <f t="shared" si="0"/>
        <v>102</v>
      </c>
    </row>
    <row r="61" spans="1:10" ht="12.75">
      <c r="A61" s="143"/>
      <c r="B61" s="143"/>
      <c r="C61" s="143"/>
      <c r="D61" s="143"/>
      <c r="E61" s="143"/>
      <c r="F61" s="143"/>
      <c r="G61" s="8" t="s">
        <v>249</v>
      </c>
      <c r="H61" s="144"/>
      <c r="I61" s="145"/>
      <c r="J61" s="147"/>
    </row>
    <row r="62" spans="1:10" ht="12.75">
      <c r="A62" s="143">
        <v>52</v>
      </c>
      <c r="B62" s="143" t="s">
        <v>250</v>
      </c>
      <c r="C62" s="143" t="s">
        <v>251</v>
      </c>
      <c r="D62" s="143" t="s">
        <v>252</v>
      </c>
      <c r="E62" s="143" t="s">
        <v>253</v>
      </c>
      <c r="F62" s="143" t="s">
        <v>254</v>
      </c>
      <c r="G62" s="8" t="s">
        <v>255</v>
      </c>
      <c r="H62" s="144">
        <v>150</v>
      </c>
      <c r="I62" s="145">
        <v>3000</v>
      </c>
      <c r="J62" s="147">
        <f t="shared" si="0"/>
        <v>20</v>
      </c>
    </row>
    <row r="63" spans="1:10" ht="12.75">
      <c r="A63" s="143"/>
      <c r="B63" s="143"/>
      <c r="C63" s="143"/>
      <c r="D63" s="143"/>
      <c r="E63" s="143"/>
      <c r="F63" s="143"/>
      <c r="G63" s="8" t="s">
        <v>256</v>
      </c>
      <c r="H63" s="144"/>
      <c r="I63" s="145"/>
      <c r="J63" s="147"/>
    </row>
    <row r="64" spans="1:10" ht="63" customHeight="1">
      <c r="A64" s="143">
        <v>53</v>
      </c>
      <c r="B64" s="143" t="s">
        <v>257</v>
      </c>
      <c r="C64" s="4" t="s">
        <v>258</v>
      </c>
      <c r="D64" s="143" t="s">
        <v>260</v>
      </c>
      <c r="E64" s="143" t="s">
        <v>261</v>
      </c>
      <c r="F64" s="4" t="s">
        <v>262</v>
      </c>
      <c r="G64" s="146" t="s">
        <v>264</v>
      </c>
      <c r="H64" s="144">
        <v>500</v>
      </c>
      <c r="I64" s="145">
        <v>2800</v>
      </c>
      <c r="J64" s="147">
        <f t="shared" si="0"/>
        <v>5.6</v>
      </c>
    </row>
    <row r="65" spans="1:10" ht="12.75">
      <c r="A65" s="143"/>
      <c r="B65" s="143"/>
      <c r="C65" s="4" t="s">
        <v>259</v>
      </c>
      <c r="D65" s="143"/>
      <c r="E65" s="143"/>
      <c r="F65" s="4" t="s">
        <v>263</v>
      </c>
      <c r="G65" s="146"/>
      <c r="H65" s="144"/>
      <c r="I65" s="145"/>
      <c r="J65" s="147"/>
    </row>
    <row r="66" spans="1:10" ht="12.75">
      <c r="A66" s="143">
        <v>54</v>
      </c>
      <c r="B66" s="143" t="s">
        <v>265</v>
      </c>
      <c r="C66" s="4" t="s">
        <v>266</v>
      </c>
      <c r="D66" s="143" t="s">
        <v>269</v>
      </c>
      <c r="E66" s="143" t="s">
        <v>270</v>
      </c>
      <c r="F66" s="143" t="s">
        <v>271</v>
      </c>
      <c r="G66" s="8" t="s">
        <v>272</v>
      </c>
      <c r="H66" s="144">
        <v>50</v>
      </c>
      <c r="I66" s="145">
        <v>610</v>
      </c>
      <c r="J66" s="147">
        <f t="shared" si="0"/>
        <v>12.2</v>
      </c>
    </row>
    <row r="67" spans="1:10" ht="12.75">
      <c r="A67" s="143"/>
      <c r="B67" s="143"/>
      <c r="C67" s="4" t="s">
        <v>267</v>
      </c>
      <c r="D67" s="143"/>
      <c r="E67" s="143"/>
      <c r="F67" s="143"/>
      <c r="G67" s="8" t="s">
        <v>273</v>
      </c>
      <c r="H67" s="144"/>
      <c r="I67" s="145"/>
      <c r="J67" s="147"/>
    </row>
    <row r="68" spans="1:10" ht="12.75">
      <c r="A68" s="143"/>
      <c r="B68" s="143"/>
      <c r="C68" s="4" t="s">
        <v>268</v>
      </c>
      <c r="D68" s="143"/>
      <c r="E68" s="143"/>
      <c r="F68" s="143"/>
      <c r="G68" s="9"/>
      <c r="H68" s="144"/>
      <c r="I68" s="145"/>
      <c r="J68" s="147"/>
    </row>
    <row r="69" spans="1:10" ht="25.5">
      <c r="A69" s="4">
        <v>55</v>
      </c>
      <c r="B69" s="4" t="s">
        <v>274</v>
      </c>
      <c r="C69" s="4" t="s">
        <v>275</v>
      </c>
      <c r="D69" s="4" t="s">
        <v>276</v>
      </c>
      <c r="E69" s="4" t="s">
        <v>275</v>
      </c>
      <c r="F69" s="4" t="s">
        <v>277</v>
      </c>
      <c r="G69" s="8" t="s">
        <v>278</v>
      </c>
      <c r="H69" s="3">
        <v>50</v>
      </c>
      <c r="I69" s="14">
        <v>870</v>
      </c>
      <c r="J69" s="17">
        <f t="shared" si="0"/>
        <v>17.4</v>
      </c>
    </row>
    <row r="70" spans="1:10" ht="12.75">
      <c r="A70" s="143">
        <v>56</v>
      </c>
      <c r="B70" s="143" t="s">
        <v>279</v>
      </c>
      <c r="C70" s="143" t="s">
        <v>280</v>
      </c>
      <c r="D70" s="143"/>
      <c r="E70" s="143" t="s">
        <v>281</v>
      </c>
      <c r="F70" s="143" t="s">
        <v>282</v>
      </c>
      <c r="G70" s="8" t="s">
        <v>283</v>
      </c>
      <c r="H70" s="144">
        <v>100</v>
      </c>
      <c r="I70" s="145">
        <v>400</v>
      </c>
      <c r="J70" s="147">
        <f t="shared" si="0"/>
        <v>4</v>
      </c>
    </row>
    <row r="71" spans="1:10" ht="12.75">
      <c r="A71" s="143"/>
      <c r="B71" s="143"/>
      <c r="C71" s="143"/>
      <c r="D71" s="143"/>
      <c r="E71" s="143"/>
      <c r="F71" s="143"/>
      <c r="G71" s="8" t="s">
        <v>284</v>
      </c>
      <c r="H71" s="144"/>
      <c r="I71" s="145"/>
      <c r="J71" s="147"/>
    </row>
    <row r="72" spans="1:10" ht="12.75">
      <c r="A72" s="143">
        <v>57</v>
      </c>
      <c r="B72" s="143" t="s">
        <v>285</v>
      </c>
      <c r="C72" s="143" t="s">
        <v>286</v>
      </c>
      <c r="D72" s="143" t="s">
        <v>55</v>
      </c>
      <c r="E72" s="143" t="s">
        <v>287</v>
      </c>
      <c r="F72" s="143" t="s">
        <v>288</v>
      </c>
      <c r="G72" s="8" t="s">
        <v>289</v>
      </c>
      <c r="H72" s="144">
        <v>50</v>
      </c>
      <c r="I72" s="145">
        <v>2200</v>
      </c>
      <c r="J72" s="147">
        <f aca="true" t="shared" si="1" ref="J72:J134">I72/H72</f>
        <v>44</v>
      </c>
    </row>
    <row r="73" spans="1:10" ht="12.75">
      <c r="A73" s="143"/>
      <c r="B73" s="143"/>
      <c r="C73" s="143"/>
      <c r="D73" s="143"/>
      <c r="E73" s="143"/>
      <c r="F73" s="143"/>
      <c r="G73" s="8" t="s">
        <v>290</v>
      </c>
      <c r="H73" s="144"/>
      <c r="I73" s="145"/>
      <c r="J73" s="147"/>
    </row>
    <row r="74" spans="1:10" ht="12.75">
      <c r="A74" s="4">
        <v>58</v>
      </c>
      <c r="B74" s="4"/>
      <c r="C74" s="3"/>
      <c r="D74" s="4" t="s">
        <v>55</v>
      </c>
      <c r="E74" s="4" t="s">
        <v>291</v>
      </c>
      <c r="F74" s="4" t="s">
        <v>292</v>
      </c>
      <c r="G74" s="8" t="s">
        <v>293</v>
      </c>
      <c r="H74" s="3">
        <v>50</v>
      </c>
      <c r="I74" s="14">
        <v>1500</v>
      </c>
      <c r="J74" s="17">
        <f t="shared" si="1"/>
        <v>30</v>
      </c>
    </row>
    <row r="75" spans="1:10" ht="12.75">
      <c r="A75" s="4">
        <v>59</v>
      </c>
      <c r="B75" s="4"/>
      <c r="C75" s="3"/>
      <c r="D75" s="4"/>
      <c r="E75" s="4" t="s">
        <v>291</v>
      </c>
      <c r="F75" s="4" t="s">
        <v>294</v>
      </c>
      <c r="G75" s="8" t="s">
        <v>295</v>
      </c>
      <c r="H75" s="3">
        <v>50</v>
      </c>
      <c r="I75" s="14">
        <v>1500</v>
      </c>
      <c r="J75" s="17">
        <f t="shared" si="1"/>
        <v>30</v>
      </c>
    </row>
    <row r="76" spans="1:10" ht="25.5">
      <c r="A76" s="4">
        <v>60</v>
      </c>
      <c r="B76" s="4" t="s">
        <v>296</v>
      </c>
      <c r="C76" s="4" t="s">
        <v>297</v>
      </c>
      <c r="D76" s="4" t="s">
        <v>298</v>
      </c>
      <c r="E76" s="4" t="s">
        <v>297</v>
      </c>
      <c r="F76" s="4" t="s">
        <v>299</v>
      </c>
      <c r="G76" s="4" t="s">
        <v>300</v>
      </c>
      <c r="H76" s="3">
        <v>500</v>
      </c>
      <c r="I76" s="14">
        <v>26000</v>
      </c>
      <c r="J76" s="17">
        <f t="shared" si="1"/>
        <v>52</v>
      </c>
    </row>
    <row r="77" spans="1:10" ht="89.25">
      <c r="A77" s="4">
        <v>61</v>
      </c>
      <c r="B77" s="4" t="s">
        <v>301</v>
      </c>
      <c r="C77" s="4" t="s">
        <v>302</v>
      </c>
      <c r="D77" s="4" t="s">
        <v>303</v>
      </c>
      <c r="E77" s="4" t="s">
        <v>304</v>
      </c>
      <c r="F77" s="4" t="s">
        <v>305</v>
      </c>
      <c r="G77" s="4" t="s">
        <v>306</v>
      </c>
      <c r="H77" s="3">
        <v>500</v>
      </c>
      <c r="I77" s="14">
        <v>1340</v>
      </c>
      <c r="J77" s="17">
        <f t="shared" si="1"/>
        <v>2.68</v>
      </c>
    </row>
    <row r="78" spans="1:10" ht="25.5">
      <c r="A78" s="4">
        <v>62</v>
      </c>
      <c r="B78" s="4" t="s">
        <v>307</v>
      </c>
      <c r="C78" s="4" t="s">
        <v>308</v>
      </c>
      <c r="D78" s="4" t="s">
        <v>309</v>
      </c>
      <c r="E78" s="4" t="s">
        <v>308</v>
      </c>
      <c r="F78" s="4" t="s">
        <v>310</v>
      </c>
      <c r="G78" s="4" t="s">
        <v>311</v>
      </c>
      <c r="H78" s="3">
        <v>100</v>
      </c>
      <c r="I78" s="14">
        <v>760</v>
      </c>
      <c r="J78" s="17">
        <f t="shared" si="1"/>
        <v>7.6</v>
      </c>
    </row>
    <row r="79" spans="1:10" ht="25.5">
      <c r="A79" s="4">
        <v>63</v>
      </c>
      <c r="B79" s="4" t="s">
        <v>312</v>
      </c>
      <c r="C79" s="4" t="s">
        <v>313</v>
      </c>
      <c r="D79" s="4" t="s">
        <v>314</v>
      </c>
      <c r="E79" s="4" t="s">
        <v>313</v>
      </c>
      <c r="F79" s="4" t="s">
        <v>315</v>
      </c>
      <c r="G79" s="4" t="s">
        <v>316</v>
      </c>
      <c r="H79" s="3">
        <v>250</v>
      </c>
      <c r="I79" s="14">
        <v>6500</v>
      </c>
      <c r="J79" s="17">
        <f t="shared" si="1"/>
        <v>26</v>
      </c>
    </row>
    <row r="80" spans="1:10" ht="12.75">
      <c r="A80" s="4">
        <v>64</v>
      </c>
      <c r="B80" s="4"/>
      <c r="C80" s="4"/>
      <c r="D80" s="4"/>
      <c r="E80" s="4" t="s">
        <v>317</v>
      </c>
      <c r="F80" s="4" t="s">
        <v>318</v>
      </c>
      <c r="G80" s="4" t="s">
        <v>319</v>
      </c>
      <c r="H80" s="3">
        <v>50</v>
      </c>
      <c r="I80" s="14">
        <v>200</v>
      </c>
      <c r="J80" s="17">
        <f t="shared" si="1"/>
        <v>4</v>
      </c>
    </row>
    <row r="81" spans="1:10" ht="25.5">
      <c r="A81" s="4">
        <v>65</v>
      </c>
      <c r="B81" s="4" t="s">
        <v>320</v>
      </c>
      <c r="C81" s="4" t="s">
        <v>321</v>
      </c>
      <c r="D81" s="4" t="s">
        <v>322</v>
      </c>
      <c r="E81" s="4" t="s">
        <v>323</v>
      </c>
      <c r="F81" s="4" t="s">
        <v>324</v>
      </c>
      <c r="G81" s="4" t="s">
        <v>325</v>
      </c>
      <c r="H81" s="3">
        <v>50</v>
      </c>
      <c r="I81" s="14">
        <v>90</v>
      </c>
      <c r="J81" s="17">
        <f t="shared" si="1"/>
        <v>1.8</v>
      </c>
    </row>
    <row r="82" spans="1:10" ht="51">
      <c r="A82" s="4">
        <v>66</v>
      </c>
      <c r="B82" s="4" t="s">
        <v>326</v>
      </c>
      <c r="C82" s="4" t="s">
        <v>327</v>
      </c>
      <c r="D82" s="4" t="s">
        <v>328</v>
      </c>
      <c r="E82" s="4" t="s">
        <v>329</v>
      </c>
      <c r="F82" s="4" t="s">
        <v>330</v>
      </c>
      <c r="G82" s="4" t="s">
        <v>331</v>
      </c>
      <c r="H82" s="3">
        <v>2500</v>
      </c>
      <c r="I82" s="14">
        <v>9000</v>
      </c>
      <c r="J82" s="17">
        <f t="shared" si="1"/>
        <v>3.6</v>
      </c>
    </row>
    <row r="83" spans="1:10" ht="25.5">
      <c r="A83" s="4">
        <v>67</v>
      </c>
      <c r="B83" s="5" t="s">
        <v>332</v>
      </c>
      <c r="C83" s="5" t="s">
        <v>333</v>
      </c>
      <c r="D83" s="5" t="s">
        <v>334</v>
      </c>
      <c r="E83" s="5" t="s">
        <v>333</v>
      </c>
      <c r="F83" s="5" t="s">
        <v>335</v>
      </c>
      <c r="G83" s="5" t="s">
        <v>336</v>
      </c>
      <c r="H83" s="3">
        <v>300</v>
      </c>
      <c r="I83" s="14">
        <v>6650</v>
      </c>
      <c r="J83" s="17">
        <f t="shared" si="1"/>
        <v>22.166666666666668</v>
      </c>
    </row>
    <row r="84" spans="1:10" ht="51">
      <c r="A84" s="4">
        <v>68</v>
      </c>
      <c r="B84" s="5" t="s">
        <v>337</v>
      </c>
      <c r="C84" s="5" t="s">
        <v>338</v>
      </c>
      <c r="D84" s="5" t="s">
        <v>339</v>
      </c>
      <c r="E84" s="5" t="s">
        <v>340</v>
      </c>
      <c r="F84" s="5" t="s">
        <v>341</v>
      </c>
      <c r="G84" s="5" t="s">
        <v>342</v>
      </c>
      <c r="H84" s="3">
        <v>2500</v>
      </c>
      <c r="I84" s="14">
        <v>10750</v>
      </c>
      <c r="J84" s="17">
        <f t="shared" si="1"/>
        <v>4.3</v>
      </c>
    </row>
    <row r="85" spans="1:10" ht="25.5">
      <c r="A85" s="4">
        <v>69</v>
      </c>
      <c r="B85" s="5" t="s">
        <v>343</v>
      </c>
      <c r="C85" s="5" t="s">
        <v>344</v>
      </c>
      <c r="D85" s="5" t="s">
        <v>345</v>
      </c>
      <c r="E85" s="5" t="s">
        <v>344</v>
      </c>
      <c r="F85" s="5" t="s">
        <v>346</v>
      </c>
      <c r="G85" s="5" t="s">
        <v>347</v>
      </c>
      <c r="H85" s="3">
        <v>50</v>
      </c>
      <c r="I85" s="14">
        <v>503</v>
      </c>
      <c r="J85" s="17">
        <f t="shared" si="1"/>
        <v>10.06</v>
      </c>
    </row>
    <row r="86" spans="1:10" ht="25.5">
      <c r="A86" s="4">
        <v>70</v>
      </c>
      <c r="B86" s="5" t="s">
        <v>348</v>
      </c>
      <c r="C86" s="5" t="s">
        <v>349</v>
      </c>
      <c r="D86" s="5" t="s">
        <v>350</v>
      </c>
      <c r="E86" s="5" t="s">
        <v>351</v>
      </c>
      <c r="F86" s="5" t="s">
        <v>352</v>
      </c>
      <c r="G86" s="5" t="s">
        <v>353</v>
      </c>
      <c r="H86" s="3">
        <v>500</v>
      </c>
      <c r="I86" s="14">
        <v>3150</v>
      </c>
      <c r="J86" s="17">
        <f t="shared" si="1"/>
        <v>6.3</v>
      </c>
    </row>
    <row r="87" spans="1:10" ht="25.5">
      <c r="A87" s="4">
        <v>71</v>
      </c>
      <c r="B87" s="5" t="s">
        <v>354</v>
      </c>
      <c r="C87" s="3"/>
      <c r="D87" s="5" t="s">
        <v>355</v>
      </c>
      <c r="E87" s="5" t="s">
        <v>356</v>
      </c>
      <c r="F87" s="5" t="s">
        <v>357</v>
      </c>
      <c r="G87" s="5" t="s">
        <v>358</v>
      </c>
      <c r="H87" s="3">
        <v>750</v>
      </c>
      <c r="I87" s="14">
        <v>900</v>
      </c>
      <c r="J87" s="17">
        <f t="shared" si="1"/>
        <v>1.2</v>
      </c>
    </row>
    <row r="88" spans="1:10" ht="12.75">
      <c r="A88" s="4">
        <v>72</v>
      </c>
      <c r="B88" s="5" t="s">
        <v>359</v>
      </c>
      <c r="C88" s="5" t="s">
        <v>360</v>
      </c>
      <c r="D88" s="5" t="s">
        <v>361</v>
      </c>
      <c r="E88" s="5" t="s">
        <v>360</v>
      </c>
      <c r="F88" s="5" t="s">
        <v>362</v>
      </c>
      <c r="G88" s="5" t="s">
        <v>363</v>
      </c>
      <c r="H88" s="3">
        <v>20</v>
      </c>
      <c r="I88" s="14">
        <v>100</v>
      </c>
      <c r="J88" s="17">
        <f t="shared" si="1"/>
        <v>5</v>
      </c>
    </row>
    <row r="89" spans="1:10" ht="12.75">
      <c r="A89" s="4">
        <v>73</v>
      </c>
      <c r="B89" s="5" t="s">
        <v>364</v>
      </c>
      <c r="C89" s="5" t="s">
        <v>365</v>
      </c>
      <c r="D89" s="5" t="s">
        <v>366</v>
      </c>
      <c r="E89" s="5" t="s">
        <v>365</v>
      </c>
      <c r="F89" s="5" t="s">
        <v>367</v>
      </c>
      <c r="G89" s="5" t="s">
        <v>368</v>
      </c>
      <c r="H89" s="3">
        <v>200</v>
      </c>
      <c r="I89" s="14">
        <v>2000</v>
      </c>
      <c r="J89" s="17">
        <f t="shared" si="1"/>
        <v>10</v>
      </c>
    </row>
    <row r="90" spans="1:10" ht="25.5">
      <c r="A90" s="4">
        <v>74</v>
      </c>
      <c r="B90" s="4"/>
      <c r="C90" s="3"/>
      <c r="D90" s="4"/>
      <c r="E90" s="5" t="s">
        <v>369</v>
      </c>
      <c r="F90" s="5" t="s">
        <v>370</v>
      </c>
      <c r="G90" s="5" t="s">
        <v>371</v>
      </c>
      <c r="H90" s="3">
        <v>500</v>
      </c>
      <c r="I90" s="14">
        <v>9000</v>
      </c>
      <c r="J90" s="17">
        <f t="shared" si="1"/>
        <v>18</v>
      </c>
    </row>
    <row r="91" spans="1:10" ht="63" customHeight="1">
      <c r="A91" s="143">
        <v>75</v>
      </c>
      <c r="B91" s="143" t="s">
        <v>372</v>
      </c>
      <c r="C91" s="144" t="s">
        <v>373</v>
      </c>
      <c r="D91" s="4" t="s">
        <v>55</v>
      </c>
      <c r="E91" s="144" t="s">
        <v>373</v>
      </c>
      <c r="F91" s="143" t="s">
        <v>375</v>
      </c>
      <c r="G91" s="146" t="s">
        <v>376</v>
      </c>
      <c r="H91" s="144">
        <v>450</v>
      </c>
      <c r="I91" s="145">
        <v>1800</v>
      </c>
      <c r="J91" s="147">
        <f t="shared" si="1"/>
        <v>4</v>
      </c>
    </row>
    <row r="92" spans="1:10" ht="12.75">
      <c r="A92" s="143"/>
      <c r="B92" s="143"/>
      <c r="C92" s="144"/>
      <c r="D92" s="4" t="s">
        <v>374</v>
      </c>
      <c r="E92" s="144"/>
      <c r="F92" s="143"/>
      <c r="G92" s="146"/>
      <c r="H92" s="144"/>
      <c r="I92" s="145"/>
      <c r="J92" s="147"/>
    </row>
    <row r="93" spans="1:10" ht="38.25">
      <c r="A93" s="4">
        <v>76</v>
      </c>
      <c r="B93" s="4" t="s">
        <v>377</v>
      </c>
      <c r="C93" s="3" t="s">
        <v>378</v>
      </c>
      <c r="D93" s="4" t="s">
        <v>379</v>
      </c>
      <c r="E93" s="3" t="s">
        <v>378</v>
      </c>
      <c r="F93" s="4" t="s">
        <v>380</v>
      </c>
      <c r="G93" s="8" t="s">
        <v>381</v>
      </c>
      <c r="H93" s="3">
        <v>150</v>
      </c>
      <c r="I93" s="14">
        <v>1650</v>
      </c>
      <c r="J93" s="17">
        <f t="shared" si="1"/>
        <v>11</v>
      </c>
    </row>
    <row r="94" spans="1:10" ht="25.5">
      <c r="A94" s="4">
        <v>77</v>
      </c>
      <c r="B94" s="4"/>
      <c r="C94" s="3"/>
      <c r="D94" s="4"/>
      <c r="E94" s="3" t="s">
        <v>378</v>
      </c>
      <c r="F94" s="4" t="s">
        <v>380</v>
      </c>
      <c r="G94" s="8" t="s">
        <v>382</v>
      </c>
      <c r="H94" s="3">
        <v>500</v>
      </c>
      <c r="I94" s="14">
        <v>3350</v>
      </c>
      <c r="J94" s="17">
        <f t="shared" si="1"/>
        <v>6.7</v>
      </c>
    </row>
    <row r="95" spans="1:10" ht="38.25">
      <c r="A95" s="4">
        <v>78</v>
      </c>
      <c r="B95" s="4" t="s">
        <v>383</v>
      </c>
      <c r="C95" s="3" t="s">
        <v>384</v>
      </c>
      <c r="D95" s="4" t="s">
        <v>385</v>
      </c>
      <c r="E95" s="3" t="s">
        <v>384</v>
      </c>
      <c r="F95" s="4" t="s">
        <v>386</v>
      </c>
      <c r="G95" s="8" t="s">
        <v>387</v>
      </c>
      <c r="H95" s="3">
        <v>1000</v>
      </c>
      <c r="I95" s="14">
        <v>800</v>
      </c>
      <c r="J95" s="17">
        <f t="shared" si="1"/>
        <v>0.8</v>
      </c>
    </row>
    <row r="96" spans="1:10" ht="51">
      <c r="A96" s="4">
        <v>79</v>
      </c>
      <c r="B96" s="4" t="s">
        <v>388</v>
      </c>
      <c r="C96" s="3" t="s">
        <v>389</v>
      </c>
      <c r="D96" s="4" t="s">
        <v>390</v>
      </c>
      <c r="E96" s="3" t="s">
        <v>389</v>
      </c>
      <c r="F96" s="4" t="s">
        <v>391</v>
      </c>
      <c r="G96" s="8" t="s">
        <v>392</v>
      </c>
      <c r="H96" s="3">
        <v>300</v>
      </c>
      <c r="I96" s="14">
        <v>119985</v>
      </c>
      <c r="J96" s="17">
        <f t="shared" si="1"/>
        <v>399.95</v>
      </c>
    </row>
    <row r="97" spans="1:10" ht="25.5">
      <c r="A97" s="4">
        <v>80</v>
      </c>
      <c r="B97" s="4" t="s">
        <v>393</v>
      </c>
      <c r="C97" s="3" t="s">
        <v>394</v>
      </c>
      <c r="D97" s="4" t="s">
        <v>395</v>
      </c>
      <c r="E97" s="3" t="s">
        <v>394</v>
      </c>
      <c r="F97" s="4" t="s">
        <v>396</v>
      </c>
      <c r="G97" s="8" t="s">
        <v>397</v>
      </c>
      <c r="H97" s="3">
        <v>250</v>
      </c>
      <c r="I97" s="14">
        <v>1500</v>
      </c>
      <c r="J97" s="17">
        <f t="shared" si="1"/>
        <v>6</v>
      </c>
    </row>
    <row r="98" spans="1:10" ht="25.5">
      <c r="A98" s="4">
        <v>81</v>
      </c>
      <c r="B98" s="4" t="s">
        <v>398</v>
      </c>
      <c r="C98" s="3" t="s">
        <v>399</v>
      </c>
      <c r="D98" s="4" t="s">
        <v>400</v>
      </c>
      <c r="E98" s="3" t="s">
        <v>399</v>
      </c>
      <c r="F98" s="4" t="s">
        <v>401</v>
      </c>
      <c r="G98" s="8" t="s">
        <v>402</v>
      </c>
      <c r="H98" s="18">
        <v>250</v>
      </c>
      <c r="I98" s="19">
        <v>750</v>
      </c>
      <c r="J98" s="19">
        <f t="shared" si="1"/>
        <v>3</v>
      </c>
    </row>
    <row r="99" spans="1:10" ht="12.75">
      <c r="A99" s="143">
        <v>82</v>
      </c>
      <c r="B99" s="143" t="s">
        <v>403</v>
      </c>
      <c r="C99" s="144" t="s">
        <v>404</v>
      </c>
      <c r="D99" s="143" t="s">
        <v>405</v>
      </c>
      <c r="E99" s="144" t="s">
        <v>404</v>
      </c>
      <c r="F99" s="146" t="s">
        <v>406</v>
      </c>
      <c r="G99" s="4" t="s">
        <v>407</v>
      </c>
      <c r="H99" s="144">
        <v>500</v>
      </c>
      <c r="I99" s="145">
        <v>55000</v>
      </c>
      <c r="J99" s="147">
        <f>I99/H99</f>
        <v>110</v>
      </c>
    </row>
    <row r="100" spans="1:10" ht="12.75">
      <c r="A100" s="143"/>
      <c r="B100" s="143"/>
      <c r="C100" s="144"/>
      <c r="D100" s="143"/>
      <c r="E100" s="144"/>
      <c r="F100" s="146"/>
      <c r="G100" s="10" t="s">
        <v>408</v>
      </c>
      <c r="H100" s="144"/>
      <c r="I100" s="145"/>
      <c r="J100" s="147"/>
    </row>
    <row r="101" spans="1:10" ht="12.75">
      <c r="A101" s="143">
        <v>83</v>
      </c>
      <c r="B101" s="143"/>
      <c r="C101" s="144"/>
      <c r="D101" s="143"/>
      <c r="E101" s="144" t="s">
        <v>404</v>
      </c>
      <c r="F101" s="146" t="s">
        <v>409</v>
      </c>
      <c r="G101" s="4" t="s">
        <v>410</v>
      </c>
      <c r="H101" s="3"/>
      <c r="I101" s="14"/>
      <c r="J101" s="17"/>
    </row>
    <row r="102" spans="1:10" ht="12.75">
      <c r="A102" s="143"/>
      <c r="B102" s="143"/>
      <c r="C102" s="144"/>
      <c r="D102" s="143"/>
      <c r="E102" s="144"/>
      <c r="F102" s="146"/>
      <c r="G102" s="10" t="s">
        <v>411</v>
      </c>
      <c r="H102" s="3">
        <v>250</v>
      </c>
      <c r="I102" s="14">
        <v>14000</v>
      </c>
      <c r="J102" s="17">
        <f t="shared" si="1"/>
        <v>56</v>
      </c>
    </row>
    <row r="103" spans="1:10" ht="12.75">
      <c r="A103" s="143"/>
      <c r="B103" s="143"/>
      <c r="C103" s="144"/>
      <c r="D103" s="143"/>
      <c r="E103" s="144"/>
      <c r="F103" s="146"/>
      <c r="G103" s="10" t="s">
        <v>408</v>
      </c>
      <c r="H103" s="3">
        <v>500</v>
      </c>
      <c r="I103" s="14">
        <v>45000</v>
      </c>
      <c r="J103" s="17">
        <f t="shared" si="1"/>
        <v>90</v>
      </c>
    </row>
    <row r="104" spans="1:10" ht="25.5">
      <c r="A104" s="4">
        <v>84</v>
      </c>
      <c r="B104" s="4" t="s">
        <v>412</v>
      </c>
      <c r="C104" s="3" t="s">
        <v>413</v>
      </c>
      <c r="D104" s="4" t="s">
        <v>414</v>
      </c>
      <c r="E104" s="3" t="s">
        <v>413</v>
      </c>
      <c r="F104" s="8" t="s">
        <v>415</v>
      </c>
      <c r="G104" s="4" t="s">
        <v>416</v>
      </c>
      <c r="H104" s="3">
        <v>250</v>
      </c>
      <c r="I104" s="14">
        <v>1000</v>
      </c>
      <c r="J104" s="17">
        <f t="shared" si="1"/>
        <v>4</v>
      </c>
    </row>
    <row r="105" spans="1:10" ht="25.5">
      <c r="A105" s="4">
        <v>85</v>
      </c>
      <c r="B105" s="4"/>
      <c r="C105" s="3"/>
      <c r="D105" s="4"/>
      <c r="E105" s="3" t="s">
        <v>413</v>
      </c>
      <c r="F105" s="8" t="s">
        <v>415</v>
      </c>
      <c r="G105" s="4" t="s">
        <v>376</v>
      </c>
      <c r="H105" s="3">
        <v>50</v>
      </c>
      <c r="I105" s="14">
        <v>140</v>
      </c>
      <c r="J105" s="17">
        <f t="shared" si="1"/>
        <v>2.8</v>
      </c>
    </row>
    <row r="106" spans="1:10" ht="25.5">
      <c r="A106" s="4">
        <v>86</v>
      </c>
      <c r="B106" s="4"/>
      <c r="C106" s="3"/>
      <c r="D106" s="4"/>
      <c r="E106" s="3" t="s">
        <v>413</v>
      </c>
      <c r="F106" s="8" t="s">
        <v>417</v>
      </c>
      <c r="G106" s="4" t="s">
        <v>418</v>
      </c>
      <c r="H106" s="3">
        <v>2000</v>
      </c>
      <c r="I106" s="14">
        <v>8200</v>
      </c>
      <c r="J106" s="17">
        <f t="shared" si="1"/>
        <v>4.1</v>
      </c>
    </row>
    <row r="107" spans="1:10" ht="25.5">
      <c r="A107" s="4">
        <v>87</v>
      </c>
      <c r="B107" s="4" t="s">
        <v>419</v>
      </c>
      <c r="C107" s="3" t="s">
        <v>420</v>
      </c>
      <c r="D107" s="4" t="s">
        <v>421</v>
      </c>
      <c r="E107" s="3" t="s">
        <v>420</v>
      </c>
      <c r="F107" s="8" t="s">
        <v>422</v>
      </c>
      <c r="G107" s="4" t="s">
        <v>423</v>
      </c>
      <c r="H107" s="3">
        <v>50</v>
      </c>
      <c r="I107" s="14">
        <v>1970</v>
      </c>
      <c r="J107" s="17">
        <f t="shared" si="1"/>
        <v>39.4</v>
      </c>
    </row>
    <row r="108" spans="1:10" ht="51">
      <c r="A108" s="4">
        <v>88</v>
      </c>
      <c r="B108" s="4" t="s">
        <v>424</v>
      </c>
      <c r="C108" s="3" t="s">
        <v>425</v>
      </c>
      <c r="D108" s="4" t="s">
        <v>426</v>
      </c>
      <c r="E108" s="3" t="s">
        <v>427</v>
      </c>
      <c r="F108" s="8" t="s">
        <v>428</v>
      </c>
      <c r="G108" s="4" t="s">
        <v>429</v>
      </c>
      <c r="H108" s="3">
        <v>100</v>
      </c>
      <c r="I108" s="14">
        <v>8640</v>
      </c>
      <c r="J108" s="17">
        <f t="shared" si="1"/>
        <v>86.4</v>
      </c>
    </row>
    <row r="109" spans="1:10" ht="25.5">
      <c r="A109" s="4">
        <v>89</v>
      </c>
      <c r="B109" s="4" t="s">
        <v>430</v>
      </c>
      <c r="C109" s="3" t="s">
        <v>431</v>
      </c>
      <c r="D109" s="4" t="s">
        <v>432</v>
      </c>
      <c r="E109" s="3" t="s">
        <v>431</v>
      </c>
      <c r="F109" s="8" t="s">
        <v>433</v>
      </c>
      <c r="G109" s="4" t="s">
        <v>434</v>
      </c>
      <c r="H109" s="3">
        <v>250</v>
      </c>
      <c r="I109" s="14">
        <v>4500</v>
      </c>
      <c r="J109" s="17">
        <f t="shared" si="1"/>
        <v>18</v>
      </c>
    </row>
    <row r="110" spans="1:10" ht="25.5">
      <c r="A110" s="4">
        <v>90</v>
      </c>
      <c r="B110" s="4"/>
      <c r="C110" s="3"/>
      <c r="D110" s="4"/>
      <c r="E110" s="3" t="s">
        <v>431</v>
      </c>
      <c r="F110" s="8" t="s">
        <v>433</v>
      </c>
      <c r="G110" s="4" t="s">
        <v>435</v>
      </c>
      <c r="H110" s="3">
        <v>150</v>
      </c>
      <c r="I110" s="14">
        <v>900</v>
      </c>
      <c r="J110" s="17">
        <f t="shared" si="1"/>
        <v>6</v>
      </c>
    </row>
    <row r="111" spans="1:10" ht="63.75">
      <c r="A111" s="4">
        <v>91</v>
      </c>
      <c r="B111" s="4" t="s">
        <v>436</v>
      </c>
      <c r="C111" s="3" t="s">
        <v>437</v>
      </c>
      <c r="D111" s="4" t="s">
        <v>438</v>
      </c>
      <c r="E111" s="3" t="s">
        <v>437</v>
      </c>
      <c r="F111" s="8" t="s">
        <v>439</v>
      </c>
      <c r="G111" s="4" t="s">
        <v>440</v>
      </c>
      <c r="H111" s="3">
        <v>100</v>
      </c>
      <c r="I111" s="14">
        <v>80</v>
      </c>
      <c r="J111" s="17">
        <f t="shared" si="1"/>
        <v>0.8</v>
      </c>
    </row>
    <row r="112" spans="1:10" ht="25.5">
      <c r="A112" s="4">
        <v>92</v>
      </c>
      <c r="B112" s="4"/>
      <c r="C112" s="3"/>
      <c r="D112" s="4" t="s">
        <v>442</v>
      </c>
      <c r="E112" s="3" t="s">
        <v>443</v>
      </c>
      <c r="F112" s="8" t="s">
        <v>444</v>
      </c>
      <c r="G112" s="4" t="s">
        <v>445</v>
      </c>
      <c r="H112" s="3">
        <v>50</v>
      </c>
      <c r="I112" s="14">
        <v>550</v>
      </c>
      <c r="J112" s="17">
        <f t="shared" si="1"/>
        <v>11</v>
      </c>
    </row>
    <row r="113" spans="1:10" ht="51">
      <c r="A113" s="4">
        <v>93</v>
      </c>
      <c r="B113" s="4" t="s">
        <v>446</v>
      </c>
      <c r="C113" s="3" t="s">
        <v>441</v>
      </c>
      <c r="D113" s="4" t="s">
        <v>55</v>
      </c>
      <c r="E113" s="3" t="s">
        <v>447</v>
      </c>
      <c r="F113" s="8" t="s">
        <v>448</v>
      </c>
      <c r="G113" s="4" t="s">
        <v>449</v>
      </c>
      <c r="H113" s="3">
        <v>1000</v>
      </c>
      <c r="I113" s="14">
        <v>6600</v>
      </c>
      <c r="J113" s="17">
        <f t="shared" si="1"/>
        <v>6.6</v>
      </c>
    </row>
    <row r="114" spans="1:10" ht="12.75">
      <c r="A114" s="4">
        <v>94</v>
      </c>
      <c r="B114" s="4"/>
      <c r="C114" s="3"/>
      <c r="D114" s="4" t="s">
        <v>450</v>
      </c>
      <c r="E114" s="3" t="s">
        <v>451</v>
      </c>
      <c r="F114" s="8" t="s">
        <v>452</v>
      </c>
      <c r="G114" s="4" t="s">
        <v>453</v>
      </c>
      <c r="H114" s="3">
        <v>10000</v>
      </c>
      <c r="I114" s="14">
        <v>56000</v>
      </c>
      <c r="J114" s="17">
        <f t="shared" si="1"/>
        <v>5.6</v>
      </c>
    </row>
    <row r="115" spans="1:10" ht="25.5">
      <c r="A115" s="4">
        <v>95</v>
      </c>
      <c r="B115" s="4"/>
      <c r="C115" s="3"/>
      <c r="D115" s="4"/>
      <c r="E115" s="3" t="s">
        <v>451</v>
      </c>
      <c r="F115" s="8" t="s">
        <v>452</v>
      </c>
      <c r="G115" s="4" t="s">
        <v>454</v>
      </c>
      <c r="H115" s="3">
        <v>50</v>
      </c>
      <c r="I115" s="14">
        <v>170</v>
      </c>
      <c r="J115" s="17">
        <f t="shared" si="1"/>
        <v>3.4</v>
      </c>
    </row>
    <row r="116" spans="1:10" ht="25.5">
      <c r="A116" s="4">
        <v>96</v>
      </c>
      <c r="B116" s="4"/>
      <c r="C116" s="3"/>
      <c r="D116" s="4"/>
      <c r="E116" s="3" t="s">
        <v>451</v>
      </c>
      <c r="F116" s="8" t="s">
        <v>452</v>
      </c>
      <c r="G116" s="4" t="s">
        <v>455</v>
      </c>
      <c r="H116" s="3">
        <v>10000</v>
      </c>
      <c r="I116" s="14">
        <v>35000</v>
      </c>
      <c r="J116" s="17">
        <f t="shared" si="1"/>
        <v>3.5</v>
      </c>
    </row>
    <row r="117" spans="1:10" ht="25.5">
      <c r="A117" s="4">
        <v>97</v>
      </c>
      <c r="B117" s="4" t="s">
        <v>456</v>
      </c>
      <c r="C117" s="4" t="s">
        <v>457</v>
      </c>
      <c r="D117" s="4" t="s">
        <v>458</v>
      </c>
      <c r="E117" s="4" t="s">
        <v>457</v>
      </c>
      <c r="F117" s="4" t="s">
        <v>459</v>
      </c>
      <c r="G117" s="4" t="s">
        <v>460</v>
      </c>
      <c r="H117" s="3">
        <v>100</v>
      </c>
      <c r="I117" s="14">
        <v>300</v>
      </c>
      <c r="J117" s="17">
        <f t="shared" si="1"/>
        <v>3</v>
      </c>
    </row>
    <row r="118" spans="1:10" ht="25.5">
      <c r="A118" s="4">
        <v>98</v>
      </c>
      <c r="B118" s="4" t="s">
        <v>461</v>
      </c>
      <c r="C118" s="4" t="s">
        <v>462</v>
      </c>
      <c r="D118" s="4" t="s">
        <v>463</v>
      </c>
      <c r="E118" s="4" t="s">
        <v>462</v>
      </c>
      <c r="F118" s="4" t="s">
        <v>464</v>
      </c>
      <c r="G118" s="4" t="s">
        <v>465</v>
      </c>
      <c r="H118" s="3">
        <v>400</v>
      </c>
      <c r="I118" s="14">
        <v>3360</v>
      </c>
      <c r="J118" s="17">
        <f t="shared" si="1"/>
        <v>8.4</v>
      </c>
    </row>
    <row r="119" spans="1:10" ht="25.5">
      <c r="A119" s="4">
        <v>99</v>
      </c>
      <c r="B119" s="4" t="s">
        <v>466</v>
      </c>
      <c r="C119" s="4"/>
      <c r="D119" s="4" t="s">
        <v>467</v>
      </c>
      <c r="E119" s="4" t="s">
        <v>468</v>
      </c>
      <c r="F119" s="4" t="s">
        <v>469</v>
      </c>
      <c r="G119" s="4" t="s">
        <v>470</v>
      </c>
      <c r="H119" s="3">
        <v>20</v>
      </c>
      <c r="I119" s="14">
        <v>116</v>
      </c>
      <c r="J119" s="17">
        <f t="shared" si="1"/>
        <v>5.8</v>
      </c>
    </row>
    <row r="120" spans="1:10" ht="12.75">
      <c r="A120" s="4">
        <v>100</v>
      </c>
      <c r="B120" s="4" t="s">
        <v>471</v>
      </c>
      <c r="C120" s="4" t="s">
        <v>472</v>
      </c>
      <c r="D120" s="4" t="s">
        <v>473</v>
      </c>
      <c r="E120" s="4" t="s">
        <v>472</v>
      </c>
      <c r="F120" s="4" t="s">
        <v>474</v>
      </c>
      <c r="G120" s="4" t="s">
        <v>475</v>
      </c>
      <c r="H120" s="3">
        <v>50</v>
      </c>
      <c r="I120" s="14">
        <v>4000</v>
      </c>
      <c r="J120" s="17">
        <f t="shared" si="1"/>
        <v>80</v>
      </c>
    </row>
    <row r="121" spans="1:10" ht="25.5">
      <c r="A121" s="4">
        <v>101</v>
      </c>
      <c r="B121" s="4" t="s">
        <v>476</v>
      </c>
      <c r="C121" s="4" t="s">
        <v>477</v>
      </c>
      <c r="D121" s="4" t="s">
        <v>478</v>
      </c>
      <c r="E121" s="4" t="s">
        <v>479</v>
      </c>
      <c r="F121" s="4" t="s">
        <v>480</v>
      </c>
      <c r="G121" s="4" t="s">
        <v>481</v>
      </c>
      <c r="H121" s="3">
        <v>200</v>
      </c>
      <c r="I121" s="14">
        <v>520</v>
      </c>
      <c r="J121" s="17">
        <f t="shared" si="1"/>
        <v>2.6</v>
      </c>
    </row>
    <row r="122" spans="1:10" ht="38.25">
      <c r="A122" s="4">
        <v>102</v>
      </c>
      <c r="B122" s="4" t="s">
        <v>482</v>
      </c>
      <c r="C122" s="4" t="s">
        <v>483</v>
      </c>
      <c r="D122" s="4" t="s">
        <v>484</v>
      </c>
      <c r="E122" s="4" t="s">
        <v>483</v>
      </c>
      <c r="F122" s="4" t="s">
        <v>485</v>
      </c>
      <c r="G122" s="4" t="s">
        <v>486</v>
      </c>
      <c r="H122" s="3">
        <v>8000</v>
      </c>
      <c r="I122" s="14">
        <v>57000</v>
      </c>
      <c r="J122" s="17">
        <f t="shared" si="1"/>
        <v>7.125</v>
      </c>
    </row>
    <row r="123" spans="1:10" ht="25.5">
      <c r="A123" s="4">
        <v>103</v>
      </c>
      <c r="B123" s="4" t="s">
        <v>487</v>
      </c>
      <c r="C123" s="4" t="s">
        <v>488</v>
      </c>
      <c r="D123" s="4" t="s">
        <v>489</v>
      </c>
      <c r="E123" s="4" t="s">
        <v>490</v>
      </c>
      <c r="F123" s="4" t="s">
        <v>491</v>
      </c>
      <c r="G123" s="4" t="s">
        <v>492</v>
      </c>
      <c r="H123" s="3">
        <v>150</v>
      </c>
      <c r="I123" s="14">
        <v>3600</v>
      </c>
      <c r="J123" s="17">
        <f t="shared" si="1"/>
        <v>24</v>
      </c>
    </row>
    <row r="124" spans="1:10" ht="25.5">
      <c r="A124" s="4">
        <v>104</v>
      </c>
      <c r="B124" s="4" t="s">
        <v>493</v>
      </c>
      <c r="C124" s="4" t="s">
        <v>494</v>
      </c>
      <c r="D124" s="4" t="s">
        <v>495</v>
      </c>
      <c r="E124" s="4" t="s">
        <v>496</v>
      </c>
      <c r="F124" s="4" t="s">
        <v>497</v>
      </c>
      <c r="G124" s="4" t="s">
        <v>498</v>
      </c>
      <c r="H124" s="3">
        <v>250</v>
      </c>
      <c r="I124" s="14">
        <v>1150</v>
      </c>
      <c r="J124" s="17">
        <f t="shared" si="1"/>
        <v>4.6</v>
      </c>
    </row>
    <row r="125" spans="1:10" ht="152.25" customHeight="1">
      <c r="A125" s="143">
        <v>105</v>
      </c>
      <c r="B125" s="143" t="s">
        <v>499</v>
      </c>
      <c r="C125" s="143" t="s">
        <v>500</v>
      </c>
      <c r="D125" s="4" t="s">
        <v>501</v>
      </c>
      <c r="E125" s="143" t="s">
        <v>500</v>
      </c>
      <c r="F125" s="143" t="s">
        <v>502</v>
      </c>
      <c r="G125" s="143" t="s">
        <v>503</v>
      </c>
      <c r="H125" s="144">
        <v>50</v>
      </c>
      <c r="I125" s="145">
        <v>2000</v>
      </c>
      <c r="J125" s="147">
        <f t="shared" si="1"/>
        <v>40</v>
      </c>
    </row>
    <row r="126" spans="1:10" ht="12.75">
      <c r="A126" s="143"/>
      <c r="B126" s="143"/>
      <c r="C126" s="143"/>
      <c r="D126" s="4" t="s">
        <v>501</v>
      </c>
      <c r="E126" s="143"/>
      <c r="F126" s="143"/>
      <c r="G126" s="143"/>
      <c r="H126" s="144"/>
      <c r="I126" s="145"/>
      <c r="J126" s="147"/>
    </row>
    <row r="127" spans="1:10" ht="12.75">
      <c r="A127" s="4">
        <v>106</v>
      </c>
      <c r="B127" s="4" t="s">
        <v>504</v>
      </c>
      <c r="C127" s="4" t="s">
        <v>505</v>
      </c>
      <c r="D127" s="4" t="s">
        <v>506</v>
      </c>
      <c r="E127" s="4" t="s">
        <v>505</v>
      </c>
      <c r="F127" s="4" t="s">
        <v>507</v>
      </c>
      <c r="G127" s="4" t="s">
        <v>508</v>
      </c>
      <c r="H127" s="3">
        <v>150</v>
      </c>
      <c r="I127" s="14">
        <v>4920</v>
      </c>
      <c r="J127" s="17">
        <f t="shared" si="1"/>
        <v>32.8</v>
      </c>
    </row>
    <row r="128" spans="1:10" ht="25.5">
      <c r="A128" s="4">
        <v>107</v>
      </c>
      <c r="B128" s="4"/>
      <c r="C128" s="4"/>
      <c r="D128" s="4"/>
      <c r="E128" s="4" t="s">
        <v>505</v>
      </c>
      <c r="F128" s="4" t="s">
        <v>507</v>
      </c>
      <c r="G128" s="4" t="s">
        <v>509</v>
      </c>
      <c r="H128" s="3">
        <v>500</v>
      </c>
      <c r="I128" s="14">
        <v>21000</v>
      </c>
      <c r="J128" s="17">
        <f t="shared" si="1"/>
        <v>42</v>
      </c>
    </row>
    <row r="129" spans="1:10" ht="51">
      <c r="A129" s="4">
        <v>108</v>
      </c>
      <c r="B129" s="4" t="s">
        <v>511</v>
      </c>
      <c r="C129" s="4" t="s">
        <v>512</v>
      </c>
      <c r="D129" s="4" t="s">
        <v>55</v>
      </c>
      <c r="E129" s="4" t="s">
        <v>512</v>
      </c>
      <c r="F129" s="4" t="s">
        <v>513</v>
      </c>
      <c r="G129" s="4" t="s">
        <v>514</v>
      </c>
      <c r="H129" s="3">
        <v>25</v>
      </c>
      <c r="I129" s="14">
        <v>205</v>
      </c>
      <c r="J129" s="17">
        <f t="shared" si="1"/>
        <v>8.2</v>
      </c>
    </row>
    <row r="130" spans="1:10" ht="12.75">
      <c r="A130" s="4">
        <v>109</v>
      </c>
      <c r="B130" s="4" t="s">
        <v>515</v>
      </c>
      <c r="C130" s="4" t="s">
        <v>516</v>
      </c>
      <c r="D130" s="4" t="s">
        <v>517</v>
      </c>
      <c r="E130" s="4" t="s">
        <v>516</v>
      </c>
      <c r="F130" s="4" t="s">
        <v>518</v>
      </c>
      <c r="G130" s="4" t="s">
        <v>519</v>
      </c>
      <c r="H130" s="3">
        <v>100</v>
      </c>
      <c r="I130" s="14">
        <v>60</v>
      </c>
      <c r="J130" s="17">
        <f t="shared" si="1"/>
        <v>0.6</v>
      </c>
    </row>
    <row r="131" spans="1:10" ht="12.75">
      <c r="A131" s="4">
        <v>110</v>
      </c>
      <c r="B131" s="4" t="s">
        <v>520</v>
      </c>
      <c r="C131" s="4" t="s">
        <v>521</v>
      </c>
      <c r="D131" s="4" t="s">
        <v>522</v>
      </c>
      <c r="E131" s="4" t="s">
        <v>521</v>
      </c>
      <c r="F131" s="4" t="s">
        <v>523</v>
      </c>
      <c r="G131" s="4" t="s">
        <v>524</v>
      </c>
      <c r="H131" s="3">
        <v>45</v>
      </c>
      <c r="I131" s="14">
        <v>135</v>
      </c>
      <c r="J131" s="17">
        <f t="shared" si="1"/>
        <v>3</v>
      </c>
    </row>
    <row r="132" spans="1:10" ht="25.5">
      <c r="A132" s="4">
        <v>111</v>
      </c>
      <c r="B132" s="4"/>
      <c r="C132" s="4"/>
      <c r="D132" s="4"/>
      <c r="E132" s="4" t="s">
        <v>521</v>
      </c>
      <c r="F132" s="4" t="s">
        <v>523</v>
      </c>
      <c r="G132" s="4" t="s">
        <v>525</v>
      </c>
      <c r="H132" s="3">
        <v>800</v>
      </c>
      <c r="I132" s="14">
        <v>2080</v>
      </c>
      <c r="J132" s="17">
        <f t="shared" si="1"/>
        <v>2.6</v>
      </c>
    </row>
    <row r="133" spans="1:10" ht="25.5">
      <c r="A133" s="4">
        <v>112</v>
      </c>
      <c r="B133" s="4"/>
      <c r="C133" s="4"/>
      <c r="D133" s="4"/>
      <c r="E133" s="4" t="s">
        <v>526</v>
      </c>
      <c r="F133" s="4" t="s">
        <v>527</v>
      </c>
      <c r="G133" s="4" t="s">
        <v>528</v>
      </c>
      <c r="H133" s="3">
        <v>20</v>
      </c>
      <c r="I133" s="14">
        <v>36</v>
      </c>
      <c r="J133" s="17">
        <f t="shared" si="1"/>
        <v>1.8</v>
      </c>
    </row>
    <row r="134" spans="1:10" ht="25.5">
      <c r="A134" s="4">
        <v>113</v>
      </c>
      <c r="B134" s="4" t="s">
        <v>529</v>
      </c>
      <c r="C134" s="4" t="s">
        <v>530</v>
      </c>
      <c r="D134" s="4" t="s">
        <v>531</v>
      </c>
      <c r="E134" s="4" t="s">
        <v>530</v>
      </c>
      <c r="F134" s="4" t="s">
        <v>532</v>
      </c>
      <c r="G134" s="4" t="s">
        <v>492</v>
      </c>
      <c r="H134" s="3">
        <v>200</v>
      </c>
      <c r="I134" s="14">
        <v>735</v>
      </c>
      <c r="J134" s="17">
        <f t="shared" si="1"/>
        <v>3.675</v>
      </c>
    </row>
    <row r="135" spans="1:10" ht="12.75">
      <c r="A135" s="143">
        <v>114</v>
      </c>
      <c r="B135" s="143" t="s">
        <v>533</v>
      </c>
      <c r="C135" s="143" t="s">
        <v>103</v>
      </c>
      <c r="D135" s="143" t="s">
        <v>134</v>
      </c>
      <c r="E135" s="143" t="s">
        <v>103</v>
      </c>
      <c r="F135" s="143" t="s">
        <v>534</v>
      </c>
      <c r="G135" s="4" t="s">
        <v>535</v>
      </c>
      <c r="H135" s="3"/>
      <c r="I135" s="14"/>
      <c r="J135" s="17"/>
    </row>
    <row r="136" spans="1:10" ht="12.75">
      <c r="A136" s="143"/>
      <c r="B136" s="143"/>
      <c r="C136" s="143"/>
      <c r="D136" s="143"/>
      <c r="E136" s="143"/>
      <c r="F136" s="143"/>
      <c r="G136" s="11" t="s">
        <v>563</v>
      </c>
      <c r="H136" s="3">
        <v>25</v>
      </c>
      <c r="I136" s="14">
        <v>3300</v>
      </c>
      <c r="J136" s="17">
        <f>I136/H136</f>
        <v>132</v>
      </c>
    </row>
    <row r="137" spans="1:10" ht="12.75">
      <c r="A137" s="143"/>
      <c r="B137" s="143"/>
      <c r="C137" s="143"/>
      <c r="D137" s="143"/>
      <c r="E137" s="143"/>
      <c r="F137" s="143"/>
      <c r="G137" s="11" t="s">
        <v>564</v>
      </c>
      <c r="H137" s="3">
        <v>25</v>
      </c>
      <c r="I137" s="14">
        <v>7000</v>
      </c>
      <c r="J137" s="17">
        <f>I137/H137</f>
        <v>280</v>
      </c>
    </row>
    <row r="138" spans="1:10" ht="12.75">
      <c r="A138" s="143"/>
      <c r="B138" s="143"/>
      <c r="C138" s="143"/>
      <c r="D138" s="143"/>
      <c r="E138" s="143"/>
      <c r="F138" s="143"/>
      <c r="G138" s="9"/>
      <c r="H138" s="2"/>
      <c r="I138" s="16"/>
      <c r="J138" s="16"/>
    </row>
    <row r="139" spans="1:10" ht="25.5">
      <c r="A139" s="4">
        <v>115</v>
      </c>
      <c r="B139" s="4" t="s">
        <v>537</v>
      </c>
      <c r="C139" s="4" t="s">
        <v>538</v>
      </c>
      <c r="D139" s="4" t="s">
        <v>55</v>
      </c>
      <c r="E139" s="4" t="s">
        <v>538</v>
      </c>
      <c r="F139" s="4" t="s">
        <v>539</v>
      </c>
      <c r="G139" s="4" t="s">
        <v>536</v>
      </c>
      <c r="H139" s="3">
        <v>4000</v>
      </c>
      <c r="I139" s="14">
        <v>18900</v>
      </c>
      <c r="J139" s="17">
        <f aca="true" t="shared" si="2" ref="J139:J146">I139/H139</f>
        <v>4.725</v>
      </c>
    </row>
    <row r="140" spans="1:10" ht="38.25">
      <c r="A140" s="4">
        <v>116</v>
      </c>
      <c r="B140" s="4" t="s">
        <v>540</v>
      </c>
      <c r="C140" s="4" t="s">
        <v>541</v>
      </c>
      <c r="D140" s="4" t="s">
        <v>542</v>
      </c>
      <c r="E140" s="4" t="s">
        <v>541</v>
      </c>
      <c r="F140" s="4" t="s">
        <v>543</v>
      </c>
      <c r="G140" s="4" t="s">
        <v>544</v>
      </c>
      <c r="H140" s="3">
        <v>2000</v>
      </c>
      <c r="I140" s="14">
        <v>44000</v>
      </c>
      <c r="J140" s="17">
        <f t="shared" si="2"/>
        <v>22</v>
      </c>
    </row>
    <row r="141" spans="1:10" ht="38.25">
      <c r="A141" s="4">
        <v>117</v>
      </c>
      <c r="B141" s="4" t="s">
        <v>545</v>
      </c>
      <c r="C141" s="4" t="s">
        <v>546</v>
      </c>
      <c r="D141" s="4" t="s">
        <v>547</v>
      </c>
      <c r="E141" s="4" t="s">
        <v>548</v>
      </c>
      <c r="F141" s="4" t="s">
        <v>549</v>
      </c>
      <c r="G141" s="4" t="s">
        <v>510</v>
      </c>
      <c r="H141" s="3">
        <v>5000</v>
      </c>
      <c r="I141" s="14">
        <v>37350</v>
      </c>
      <c r="J141" s="17">
        <f t="shared" si="2"/>
        <v>7.47</v>
      </c>
    </row>
    <row r="142" spans="1:10" ht="25.5">
      <c r="A142" s="4">
        <v>118</v>
      </c>
      <c r="B142" s="4" t="s">
        <v>550</v>
      </c>
      <c r="C142" s="4" t="s">
        <v>551</v>
      </c>
      <c r="D142" s="4" t="s">
        <v>552</v>
      </c>
      <c r="E142" s="4" t="s">
        <v>553</v>
      </c>
      <c r="F142" s="4" t="s">
        <v>554</v>
      </c>
      <c r="G142" s="4" t="s">
        <v>555</v>
      </c>
      <c r="H142" s="3">
        <v>1000</v>
      </c>
      <c r="I142" s="14">
        <v>10000</v>
      </c>
      <c r="J142" s="17">
        <f t="shared" si="2"/>
        <v>10</v>
      </c>
    </row>
    <row r="143" spans="1:10" ht="25.5">
      <c r="A143" s="4">
        <v>119</v>
      </c>
      <c r="B143" s="4" t="s">
        <v>556</v>
      </c>
      <c r="C143" s="4" t="s">
        <v>557</v>
      </c>
      <c r="D143" s="4" t="s">
        <v>558</v>
      </c>
      <c r="E143" s="4" t="s">
        <v>557</v>
      </c>
      <c r="F143" s="4" t="s">
        <v>559</v>
      </c>
      <c r="G143" s="4" t="s">
        <v>560</v>
      </c>
      <c r="H143" s="3">
        <v>500</v>
      </c>
      <c r="I143" s="14">
        <v>1400</v>
      </c>
      <c r="J143" s="17">
        <f t="shared" si="2"/>
        <v>2.8</v>
      </c>
    </row>
    <row r="144" spans="1:10" ht="25.5">
      <c r="A144" s="4">
        <v>120</v>
      </c>
      <c r="B144" s="5" t="s">
        <v>561</v>
      </c>
      <c r="C144" s="4"/>
      <c r="D144" s="4"/>
      <c r="E144" s="4"/>
      <c r="F144" s="5" t="s">
        <v>561</v>
      </c>
      <c r="G144" s="5" t="s">
        <v>562</v>
      </c>
      <c r="H144" s="3">
        <v>250</v>
      </c>
      <c r="I144" s="14">
        <v>4500</v>
      </c>
      <c r="J144" s="17">
        <f t="shared" si="2"/>
        <v>18</v>
      </c>
    </row>
    <row r="145" spans="1:10" ht="63.75">
      <c r="A145" s="4">
        <v>121</v>
      </c>
      <c r="B145" s="5" t="s">
        <v>566</v>
      </c>
      <c r="C145" s="4" t="s">
        <v>567</v>
      </c>
      <c r="D145" s="4" t="s">
        <v>55</v>
      </c>
      <c r="E145" s="4" t="s">
        <v>567</v>
      </c>
      <c r="F145" s="5" t="s">
        <v>568</v>
      </c>
      <c r="G145" s="5" t="s">
        <v>569</v>
      </c>
      <c r="H145" s="3">
        <v>100</v>
      </c>
      <c r="I145" s="14">
        <v>385</v>
      </c>
      <c r="J145" s="17">
        <f t="shared" si="2"/>
        <v>3.85</v>
      </c>
    </row>
    <row r="146" spans="1:10" ht="25.5">
      <c r="A146" s="4">
        <v>122</v>
      </c>
      <c r="B146" s="5"/>
      <c r="C146" s="4"/>
      <c r="D146" s="4"/>
      <c r="E146" s="4" t="s">
        <v>570</v>
      </c>
      <c r="F146" s="5" t="s">
        <v>571</v>
      </c>
      <c r="G146" s="5" t="s">
        <v>572</v>
      </c>
      <c r="H146" s="3">
        <v>100</v>
      </c>
      <c r="I146" s="14">
        <v>38500</v>
      </c>
      <c r="J146" s="17">
        <f t="shared" si="2"/>
        <v>385</v>
      </c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>
        <f>SUM(I8:I144)</f>
        <v>1033035</v>
      </c>
      <c r="J147" s="2"/>
    </row>
  </sheetData>
  <sheetProtection/>
  <mergeCells count="114">
    <mergeCell ref="B6:G6"/>
    <mergeCell ref="A21:A22"/>
    <mergeCell ref="B21:B22"/>
    <mergeCell ref="C21:C22"/>
    <mergeCell ref="E21:E22"/>
    <mergeCell ref="F21:F22"/>
    <mergeCell ref="G21:G22"/>
    <mergeCell ref="A3:A5"/>
    <mergeCell ref="B3:I3"/>
    <mergeCell ref="B4:I4"/>
    <mergeCell ref="B5:I5"/>
    <mergeCell ref="I55:I56"/>
    <mergeCell ref="A55:A56"/>
    <mergeCell ref="B55:B56"/>
    <mergeCell ref="D55:D56"/>
    <mergeCell ref="E55:E56"/>
    <mergeCell ref="F55:F56"/>
    <mergeCell ref="G55:G56"/>
    <mergeCell ref="H55:H56"/>
    <mergeCell ref="J64:J65"/>
    <mergeCell ref="J66:J68"/>
    <mergeCell ref="J70:J71"/>
    <mergeCell ref="H21:H22"/>
    <mergeCell ref="I21:I22"/>
    <mergeCell ref="J21:J22"/>
    <mergeCell ref="J55:J56"/>
    <mergeCell ref="J60:J61"/>
    <mergeCell ref="J62:J63"/>
    <mergeCell ref="I62:I63"/>
    <mergeCell ref="J99:J100"/>
    <mergeCell ref="J125:J126"/>
    <mergeCell ref="J91:J92"/>
    <mergeCell ref="E60:E61"/>
    <mergeCell ref="F60:F61"/>
    <mergeCell ref="F62:F63"/>
    <mergeCell ref="H62:H63"/>
    <mergeCell ref="J72:J73"/>
    <mergeCell ref="I60:I61"/>
    <mergeCell ref="E62:E63"/>
    <mergeCell ref="A60:A61"/>
    <mergeCell ref="B60:B61"/>
    <mergeCell ref="C60:C61"/>
    <mergeCell ref="A62:A63"/>
    <mergeCell ref="B62:B63"/>
    <mergeCell ref="C62:C63"/>
    <mergeCell ref="B64:B65"/>
    <mergeCell ref="D62:D63"/>
    <mergeCell ref="D60:D61"/>
    <mergeCell ref="H60:H61"/>
    <mergeCell ref="G64:G65"/>
    <mergeCell ref="H64:H65"/>
    <mergeCell ref="D64:D65"/>
    <mergeCell ref="E64:E65"/>
    <mergeCell ref="I70:I71"/>
    <mergeCell ref="I64:I65"/>
    <mergeCell ref="A66:A68"/>
    <mergeCell ref="B66:B68"/>
    <mergeCell ref="D66:D68"/>
    <mergeCell ref="E66:E68"/>
    <mergeCell ref="F66:F68"/>
    <mergeCell ref="H66:H68"/>
    <mergeCell ref="I66:I68"/>
    <mergeCell ref="A64:A65"/>
    <mergeCell ref="F101:F103"/>
    <mergeCell ref="H72:H73"/>
    <mergeCell ref="I72:I73"/>
    <mergeCell ref="A70:A71"/>
    <mergeCell ref="B70:B71"/>
    <mergeCell ref="C70:C71"/>
    <mergeCell ref="D70:D71"/>
    <mergeCell ref="E70:E71"/>
    <mergeCell ref="F70:F71"/>
    <mergeCell ref="H70:H71"/>
    <mergeCell ref="A72:A73"/>
    <mergeCell ref="B72:B73"/>
    <mergeCell ref="C72:C73"/>
    <mergeCell ref="D72:D73"/>
    <mergeCell ref="F72:F73"/>
    <mergeCell ref="I99:I100"/>
    <mergeCell ref="H99:H100"/>
    <mergeCell ref="H91:H92"/>
    <mergeCell ref="I91:I92"/>
    <mergeCell ref="F99:F100"/>
    <mergeCell ref="G91:G92"/>
    <mergeCell ref="F91:F92"/>
    <mergeCell ref="D101:D103"/>
    <mergeCell ref="C99:C100"/>
    <mergeCell ref="D99:D100"/>
    <mergeCell ref="E72:E73"/>
    <mergeCell ref="E99:E100"/>
    <mergeCell ref="E101:E103"/>
    <mergeCell ref="C101:C103"/>
    <mergeCell ref="A99:A100"/>
    <mergeCell ref="B99:B100"/>
    <mergeCell ref="A101:A103"/>
    <mergeCell ref="B101:B103"/>
    <mergeCell ref="A91:A92"/>
    <mergeCell ref="B91:B92"/>
    <mergeCell ref="C91:C92"/>
    <mergeCell ref="E91:E92"/>
    <mergeCell ref="H125:H126"/>
    <mergeCell ref="I125:I126"/>
    <mergeCell ref="A125:A126"/>
    <mergeCell ref="B125:B126"/>
    <mergeCell ref="C125:C126"/>
    <mergeCell ref="E125:E126"/>
    <mergeCell ref="F125:F126"/>
    <mergeCell ref="G125:G126"/>
    <mergeCell ref="E135:E138"/>
    <mergeCell ref="F135:F138"/>
    <mergeCell ref="A135:A138"/>
    <mergeCell ref="B135:B138"/>
    <mergeCell ref="C135:C138"/>
    <mergeCell ref="D135:D13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2016-10-03T10:36:04Z</cp:lastPrinted>
  <dcterms:created xsi:type="dcterms:W3CDTF">1996-10-08T23:32:33Z</dcterms:created>
  <dcterms:modified xsi:type="dcterms:W3CDTF">2017-07-17T10:23:28Z</dcterms:modified>
  <cp:category/>
  <cp:version/>
  <cp:contentType/>
  <cp:contentStatus/>
</cp:coreProperties>
</file>